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a00015817\Desktop\"/>
    </mc:Choice>
  </mc:AlternateContent>
  <xr:revisionPtr revIDLastSave="0" documentId="8_{99B21A73-90B3-4B27-98B5-F03F98652DE8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Instructions" sheetId="4" r:id="rId1"/>
    <sheet name="Master" sheetId="26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8" i="26" l="1"/>
  <c r="K146" i="26"/>
  <c r="K124" i="26"/>
  <c r="K102" i="26"/>
  <c r="K80" i="26"/>
  <c r="K58" i="26"/>
  <c r="K36" i="26"/>
  <c r="K14" i="26" l="1"/>
  <c r="K27" i="26" l="1"/>
  <c r="U2" i="26"/>
  <c r="K159" i="26" l="1"/>
  <c r="K160" i="26" s="1"/>
  <c r="K137" i="26"/>
  <c r="K138" i="26" s="1"/>
  <c r="K115" i="26"/>
  <c r="K116" i="26" s="1"/>
  <c r="K93" i="26"/>
  <c r="K94" i="26" s="1"/>
  <c r="K71" i="26"/>
  <c r="K72" i="26" s="1"/>
  <c r="K49" i="26"/>
  <c r="K50" i="26" s="1"/>
  <c r="G25" i="26"/>
  <c r="G47" i="26" s="1"/>
  <c r="G69" i="26" s="1"/>
  <c r="G91" i="26" s="1"/>
  <c r="G113" i="26" s="1"/>
  <c r="G135" i="26" s="1"/>
  <c r="G157" i="26" s="1"/>
  <c r="K28" i="26"/>
  <c r="K6" i="26"/>
  <c r="T175" i="26"/>
  <c r="T174" i="26"/>
  <c r="T172" i="26"/>
  <c r="T153" i="26"/>
  <c r="T152" i="26"/>
  <c r="T150" i="26"/>
  <c r="T131" i="26"/>
  <c r="T130" i="26"/>
  <c r="T128" i="26"/>
  <c r="T109" i="26"/>
  <c r="T108" i="26"/>
  <c r="T106" i="26"/>
  <c r="T87" i="26"/>
  <c r="T86" i="26"/>
  <c r="T84" i="26"/>
  <c r="T65" i="26"/>
  <c r="T64" i="26"/>
  <c r="T62" i="26"/>
  <c r="T43" i="26"/>
  <c r="T42" i="26"/>
  <c r="T40" i="26"/>
  <c r="N171" i="26"/>
  <c r="N149" i="26"/>
  <c r="N127" i="26"/>
  <c r="N105" i="26"/>
  <c r="N83" i="26"/>
  <c r="N61" i="26"/>
  <c r="N39" i="26"/>
  <c r="T18" i="26"/>
  <c r="T21" i="26"/>
  <c r="O23" i="26"/>
  <c r="O45" i="26" s="1"/>
  <c r="O67" i="26" s="1"/>
  <c r="N17" i="26"/>
  <c r="G16" i="26"/>
  <c r="O89" i="26" l="1"/>
  <c r="O111" i="26" s="1"/>
  <c r="O133" i="26" s="1"/>
  <c r="O155" i="26" s="1"/>
  <c r="O177" i="26" s="1"/>
  <c r="T20" i="26" l="1"/>
  <c r="G38" i="26"/>
  <c r="T38" i="26" s="1"/>
  <c r="T16" i="26" l="1"/>
  <c r="K9" i="26"/>
  <c r="H23" i="26" s="1"/>
  <c r="K11" i="26" l="1"/>
  <c r="T23" i="26"/>
  <c r="F17" i="26"/>
  <c r="T17" i="26" s="1"/>
  <c r="K31" i="26"/>
  <c r="H45" i="26" s="1"/>
  <c r="G60" i="26"/>
  <c r="T60" i="26" s="1"/>
  <c r="N11" i="26"/>
  <c r="V16" i="26" l="1"/>
  <c r="V11" i="26"/>
  <c r="T45" i="26"/>
  <c r="F39" i="26"/>
  <c r="T39" i="26" s="1"/>
  <c r="K33" i="26"/>
  <c r="G82" i="26"/>
  <c r="T82" i="26" s="1"/>
  <c r="K53" i="26"/>
  <c r="N33" i="26"/>
  <c r="V38" i="26" l="1"/>
  <c r="V33" i="26"/>
  <c r="H67" i="26"/>
  <c r="T67" i="26" s="1"/>
  <c r="F61" i="26"/>
  <c r="T61" i="26" s="1"/>
  <c r="K55" i="26"/>
  <c r="G104" i="26"/>
  <c r="T104" i="26" s="1"/>
  <c r="K75" i="26"/>
  <c r="F83" i="26" s="1"/>
  <c r="T83" i="26" s="1"/>
  <c r="N55" i="26"/>
  <c r="V60" i="26" l="1"/>
  <c r="V55" i="26"/>
  <c r="H89" i="26"/>
  <c r="T89" i="26" s="1"/>
  <c r="V82" i="26" s="1"/>
  <c r="K77" i="26"/>
  <c r="N77" i="26"/>
  <c r="G126" i="26"/>
  <c r="T126" i="26" s="1"/>
  <c r="K97" i="26"/>
  <c r="F105" i="26" s="1"/>
  <c r="T105" i="26" s="1"/>
  <c r="V77" i="26" l="1"/>
  <c r="H111" i="26"/>
  <c r="T111" i="26" s="1"/>
  <c r="V104" i="26" s="1"/>
  <c r="G148" i="26"/>
  <c r="T148" i="26" s="1"/>
  <c r="N99" i="26"/>
  <c r="K99" i="26"/>
  <c r="V99" i="26" s="1"/>
  <c r="K119" i="26"/>
  <c r="F127" i="26" s="1"/>
  <c r="T127" i="26" s="1"/>
  <c r="K141" i="26" l="1"/>
  <c r="F149" i="26" s="1"/>
  <c r="T149" i="26" s="1"/>
  <c r="H133" i="26"/>
  <c r="G170" i="26"/>
  <c r="T170" i="26" s="1"/>
  <c r="N121" i="26"/>
  <c r="K121" i="26"/>
  <c r="V121" i="26" l="1"/>
  <c r="T133" i="26"/>
  <c r="V126" i="26" s="1"/>
  <c r="K143" i="26"/>
  <c r="H155" i="26"/>
  <c r="T155" i="26" s="1"/>
  <c r="V148" i="26" s="1"/>
  <c r="K163" i="26"/>
  <c r="F171" i="26" s="1"/>
  <c r="T171" i="26" s="1"/>
  <c r="N143" i="26"/>
  <c r="V143" i="26" l="1"/>
  <c r="H177" i="26"/>
  <c r="N165" i="26"/>
  <c r="K165" i="26"/>
  <c r="V165" i="26" l="1"/>
  <c r="T177" i="26"/>
  <c r="V170" i="26" s="1"/>
</calcChain>
</file>

<file path=xl/sharedStrings.xml><?xml version="1.0" encoding="utf-8"?>
<sst xmlns="http://schemas.openxmlformats.org/spreadsheetml/2006/main" count="353" uniqueCount="88">
  <si>
    <t>Workbook is protected so you can tab through each cell.  To unprotect, click Review tab and "Unprotect."</t>
  </si>
  <si>
    <t>Date Prepared:</t>
  </si>
  <si>
    <t>Input # in this cell</t>
  </si>
  <si>
    <t>Monthly salary</t>
  </si>
  <si>
    <t>$$$ Need to pay this faculty</t>
  </si>
  <si>
    <t>Title (Copy this cell and paste):</t>
  </si>
  <si>
    <t>Title</t>
  </si>
  <si>
    <t xml:space="preserve">of </t>
  </si>
  <si>
    <t>Summer Month</t>
  </si>
  <si>
    <t>Comments (Copy this cell and paste):</t>
  </si>
  <si>
    <t xml:space="preserve">Salary </t>
  </si>
  <si>
    <t>↓</t>
  </si>
  <si>
    <t>Comments</t>
  </si>
  <si>
    <t>Adding</t>
  </si>
  <si>
    <t>summer month(s) at</t>
  </si>
  <si>
    <t>For</t>
  </si>
  <si>
    <t xml:space="preserve">to </t>
  </si>
  <si>
    <t>(Start date)</t>
  </si>
  <si>
    <t>(End Date)</t>
  </si>
  <si>
    <t>Index</t>
  </si>
  <si>
    <t>Base salary</t>
  </si>
  <si>
    <t>For effort performed from</t>
  </si>
  <si>
    <t>Total summer months for this payment</t>
  </si>
  <si>
    <t>on</t>
  </si>
  <si>
    <t>For a grand total of</t>
  </si>
  <si>
    <t>summer months at</t>
  </si>
  <si>
    <t>To be paid from</t>
  </si>
  <si>
    <t>Create copy of the Master sheet.</t>
  </si>
  <si>
    <t>Ctrl + Click or Right Click on Master sheet tab &gt; Select Move or Copy… &gt; Select "Create a copy" checkbox &gt;  Select "OK"</t>
  </si>
  <si>
    <t xml:space="preserve">Rename sheet to name of faculty you are preparing the summer month information for. </t>
  </si>
  <si>
    <t>Double click on the tab [Master (2)] and type the name.</t>
  </si>
  <si>
    <t>Enter Faculty Name, A#, and Department Code (Cell A1), then press Tab.</t>
  </si>
  <si>
    <t>From this point forward you can press the Tab key to move to the next unlocked cell to input information</t>
  </si>
  <si>
    <t>Enter Date Prepared (Cell S2), then press Tab.</t>
  </si>
  <si>
    <t>This is the 1.0 FTE Salary from NBAJOBS.</t>
  </si>
  <si>
    <t>Enter the reason this faculty is receiving summer month payment, then press Tab.</t>
  </si>
  <si>
    <t>Enter the index the payment is to be paid from, then press Tab.</t>
  </si>
  <si>
    <t>Save the document.</t>
  </si>
  <si>
    <t>Send the sheet to the EPAF specialist, indicating which summer month (1st, 2nd, etc.) is to be processed.</t>
  </si>
  <si>
    <t>**</t>
  </si>
  <si>
    <t>Unprotect sheet</t>
  </si>
  <si>
    <t>Right Click on sheet tab &gt; Select Unprotect Sheet</t>
  </si>
  <si>
    <t>Copy selected rows (ctrl + c)</t>
  </si>
  <si>
    <t>Paste copied rows (ctrl + v)</t>
  </si>
  <si>
    <t>Change name to Xxx EPAF (e.g. 9th EPAF…)</t>
  </si>
  <si>
    <t>Protect sheet</t>
  </si>
  <si>
    <t>Each sheet is for an individual faculty. The entire department (faculty) can be in one workbook.</t>
  </si>
  <si>
    <t>(Effort Start date)</t>
  </si>
  <si>
    <t>( Effort End Date)</t>
  </si>
  <si>
    <t xml:space="preserve">1st EPAF  </t>
  </si>
  <si>
    <t>Position:</t>
  </si>
  <si>
    <t>Suffix:</t>
  </si>
  <si>
    <t xml:space="preserve">8th EPAF  </t>
  </si>
  <si>
    <t xml:space="preserve">7th EPAF  </t>
  </si>
  <si>
    <t xml:space="preserve">6th EPAF  </t>
  </si>
  <si>
    <t xml:space="preserve">5th EPAF  </t>
  </si>
  <si>
    <t xml:space="preserve">4th EPAF  </t>
  </si>
  <si>
    <t xml:space="preserve">3rd EPAF  </t>
  </si>
  <si>
    <t xml:space="preserve">2nd EPAF  </t>
  </si>
  <si>
    <t>Enter Suffix (Cell K2), then press Tab.</t>
  </si>
  <si>
    <t>A#:</t>
  </si>
  <si>
    <t>DPCODE:</t>
  </si>
  <si>
    <t>Information Provided By:</t>
  </si>
  <si>
    <t>Phone:</t>
  </si>
  <si>
    <t>Faculty Name:</t>
  </si>
  <si>
    <t>P02</t>
  </si>
  <si>
    <t>A</t>
  </si>
  <si>
    <t>Right Click on sheet tab &gt; Select "Protect Sheet" &gt; Select "OK" from the bottom of the popup (don't modify any options)</t>
  </si>
  <si>
    <r>
      <t xml:space="preserve">Enter Position # (Cell G2), then press Tab.  </t>
    </r>
    <r>
      <rPr>
        <b/>
        <sz val="11"/>
        <color rgb="FFC00000"/>
        <rFont val="Aptos"/>
        <family val="2"/>
      </rPr>
      <t>The Position # will copy to the rest of the EPAFs in the worksheet.</t>
    </r>
  </si>
  <si>
    <r>
      <t xml:space="preserve">Enter the faculty's 9 month base salary, then press Tab. </t>
    </r>
    <r>
      <rPr>
        <b/>
        <sz val="11"/>
        <color rgb="FFC00000"/>
        <rFont val="Aptos"/>
        <family val="2"/>
      </rPr>
      <t>The salary will populate in subsequent EPAFs once the "Date Prepared" is entered.</t>
    </r>
  </si>
  <si>
    <r>
      <t xml:space="preserve">Enter the amount </t>
    </r>
    <r>
      <rPr>
        <b/>
        <u/>
        <sz val="11"/>
        <color theme="1"/>
        <rFont val="Aptos"/>
        <family val="2"/>
      </rPr>
      <t>$$$ need to pay this faculty</t>
    </r>
    <r>
      <rPr>
        <b/>
        <sz val="11"/>
        <color theme="1"/>
        <rFont val="Aptos"/>
        <family val="2"/>
      </rPr>
      <t xml:space="preserve"> for his/her effort, then press Tab.</t>
    </r>
  </si>
  <si>
    <r>
      <t xml:space="preserve">Enter the </t>
    </r>
    <r>
      <rPr>
        <b/>
        <u/>
        <sz val="11"/>
        <color rgb="FF000000"/>
        <rFont val="Aptos"/>
        <family val="2"/>
      </rPr>
      <t>start date</t>
    </r>
    <r>
      <rPr>
        <b/>
        <sz val="11"/>
        <color rgb="FF000000"/>
        <rFont val="Aptos"/>
        <family val="2"/>
      </rPr>
      <t xml:space="preserve"> of when the payment should begin, then press Tab.</t>
    </r>
  </si>
  <si>
    <t>DP</t>
  </si>
  <si>
    <t>7-</t>
  </si>
  <si>
    <r>
      <t xml:space="preserve">Enter </t>
    </r>
    <r>
      <rPr>
        <b/>
        <u/>
        <sz val="11"/>
        <color theme="1"/>
        <rFont val="Aptos"/>
        <family val="2"/>
      </rPr>
      <t>number of semi-monthly payments to pay this faculty</t>
    </r>
    <r>
      <rPr>
        <b/>
        <sz val="11"/>
        <color theme="1"/>
        <rFont val="Aptos"/>
        <family val="2"/>
      </rPr>
      <t>, then press Tab.</t>
    </r>
  </si>
  <si>
    <t>Number of  semi-monthly payments for this faculty</t>
  </si>
  <si>
    <t>e.g. "teaching SUBJ 1234 summer 2025" or "effort performed on ABCD Grant"</t>
  </si>
  <si>
    <t>This should be the last day of the pay period in which you want the payments to end (e.g. 03/15/2025 or 03/31/2025)</t>
  </si>
  <si>
    <t>This should be the first day of the pay period in which you want the payments to begin (e.g. 01/01/2025 or 01/16/2025)</t>
  </si>
  <si>
    <r>
      <t xml:space="preserve">Enter the </t>
    </r>
    <r>
      <rPr>
        <b/>
        <u/>
        <sz val="11"/>
        <color theme="1"/>
        <rFont val="Aptos"/>
        <family val="2"/>
      </rPr>
      <t>start date</t>
    </r>
    <r>
      <rPr>
        <b/>
        <sz val="11"/>
        <color theme="1"/>
        <rFont val="Aptos"/>
        <family val="2"/>
      </rPr>
      <t xml:space="preserve"> of when this faculty's effort will be/was performed, then press Tab.</t>
    </r>
  </si>
  <si>
    <r>
      <t xml:space="preserve">Enter the </t>
    </r>
    <r>
      <rPr>
        <b/>
        <u/>
        <sz val="11"/>
        <color theme="1"/>
        <rFont val="Aptos"/>
        <family val="2"/>
      </rPr>
      <t>end date</t>
    </r>
    <r>
      <rPr>
        <b/>
        <sz val="11"/>
        <color theme="1"/>
        <rFont val="Aptos"/>
        <family val="2"/>
      </rPr>
      <t xml:space="preserve"> of when this faculty's effort will be/was performed, then press Tab.</t>
    </r>
  </si>
  <si>
    <r>
      <t xml:space="preserve">Enter the </t>
    </r>
    <r>
      <rPr>
        <b/>
        <u/>
        <sz val="11"/>
        <color rgb="FF000000"/>
        <rFont val="Aptos"/>
        <family val="2"/>
      </rPr>
      <t>end date</t>
    </r>
    <r>
      <rPr>
        <b/>
        <sz val="11"/>
        <color rgb="FF000000"/>
        <rFont val="Aptos"/>
        <family val="2"/>
      </rPr>
      <t xml:space="preserve"> of when the payment should end, then press Tab.</t>
    </r>
  </si>
  <si>
    <t>Select the blank row above the last EPAF title / Position Suffix to the last row in the comments box (e.g. 156 to 177)</t>
  </si>
  <si>
    <t>Select the blank row below the last row in the Comments box (e.g. 178)</t>
  </si>
  <si>
    <t>If more than 8 summer month payments are needed</t>
  </si>
  <si>
    <t>updated 12/05/2024</t>
  </si>
  <si>
    <t>Base of 9 month salary</t>
  </si>
  <si>
    <t xml:space="preserve">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</si>
</sst>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.0000"/>
    <numFmt numFmtId="166" formatCode="#,##0.0000"/>
    <numFmt numFmtId="167" formatCode="mm/dd/yy;@"/>
    <numFmt numFmtId="168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7030A0"/>
      <name val="Aptos"/>
      <family val="2"/>
    </font>
    <font>
      <b/>
      <sz val="11"/>
      <color rgb="FFC00000"/>
      <name val="Aptos"/>
      <family val="2"/>
    </font>
    <font>
      <b/>
      <u/>
      <sz val="11"/>
      <color theme="1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  <font>
      <sz val="11"/>
      <color rgb="FF000000"/>
      <name val="Aptos"/>
      <family val="2"/>
    </font>
    <font>
      <b/>
      <sz val="20"/>
      <color rgb="FFC00000"/>
      <name val="Aptos"/>
      <family val="2"/>
    </font>
    <font>
      <b/>
      <sz val="14"/>
      <color theme="1"/>
      <name val="Aptos"/>
      <family val="2"/>
    </font>
    <font>
      <sz val="11"/>
      <color theme="0"/>
      <name val="Aptos"/>
      <family val="2"/>
    </font>
    <font>
      <b/>
      <sz val="14"/>
      <color rgb="FFC00000"/>
      <name val="Aptos"/>
      <family val="2"/>
    </font>
    <font>
      <u/>
      <sz val="11"/>
      <color theme="1"/>
      <name val="Aptos"/>
      <family val="2"/>
    </font>
    <font>
      <b/>
      <sz val="11"/>
      <color rgb="FF00B050"/>
      <name val="Aptos"/>
      <family val="2"/>
    </font>
    <font>
      <sz val="8"/>
      <color theme="1"/>
      <name val="Aptos"/>
      <family val="2"/>
    </font>
    <font>
      <sz val="8"/>
      <name val="Aptos"/>
      <family val="2"/>
    </font>
    <font>
      <b/>
      <sz val="14"/>
      <name val="Aptos"/>
      <family val="2"/>
    </font>
    <font>
      <sz val="12"/>
      <color theme="1"/>
      <name val="Aptos"/>
      <family val="2"/>
    </font>
    <font>
      <sz val="14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BEBEB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3"/>
    </xf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0" fontId="8" fillId="0" borderId="0" xfId="0" applyFont="1" applyAlignment="1">
      <alignment horizontal="left" indent="3"/>
    </xf>
    <xf numFmtId="0" fontId="1" fillId="0" borderId="0" xfId="0" applyFont="1" applyAlignment="1">
      <alignment horizontal="left" indent="6"/>
    </xf>
    <xf numFmtId="0" fontId="2" fillId="0" borderId="0" xfId="0" quotePrefix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9" fillId="0" borderId="2" xfId="0" applyFont="1" applyBorder="1"/>
    <xf numFmtId="0" fontId="10" fillId="0" borderId="0" xfId="0" applyFont="1"/>
    <xf numFmtId="0" fontId="11" fillId="0" borderId="0" xfId="0" applyFont="1"/>
    <xf numFmtId="0" fontId="10" fillId="0" borderId="5" xfId="0" applyFont="1" applyBorder="1"/>
    <xf numFmtId="0" fontId="12" fillId="0" borderId="5" xfId="0" applyFont="1" applyBorder="1"/>
    <xf numFmtId="164" fontId="1" fillId="0" borderId="0" xfId="0" applyNumberFormat="1" applyFont="1"/>
    <xf numFmtId="0" fontId="1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8" fillId="0" borderId="0" xfId="0" applyFont="1"/>
    <xf numFmtId="49" fontId="12" fillId="3" borderId="5" xfId="0" applyNumberFormat="1" applyFont="1" applyFill="1" applyBorder="1" applyAlignment="1" applyProtection="1">
      <alignment horizontal="center"/>
      <protection locked="0"/>
    </xf>
    <xf numFmtId="0" fontId="17" fillId="3" borderId="5" xfId="0" applyFont="1" applyFill="1" applyBorder="1" applyAlignment="1">
      <alignment vertical="center"/>
    </xf>
    <xf numFmtId="49" fontId="12" fillId="3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3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7" fontId="1" fillId="8" borderId="2" xfId="0" applyNumberFormat="1" applyFont="1" applyFill="1" applyBorder="1" applyAlignment="1" applyProtection="1">
      <alignment horizontal="center" vertical="center"/>
      <protection locked="0"/>
    </xf>
    <xf numFmtId="164" fontId="1" fillId="6" borderId="0" xfId="0" applyNumberFormat="1" applyFont="1" applyFill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right" vertical="center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right"/>
    </xf>
    <xf numFmtId="167" fontId="12" fillId="3" borderId="5" xfId="0" applyNumberFormat="1" applyFont="1" applyFill="1" applyBorder="1" applyAlignment="1" applyProtection="1">
      <alignment horizontal="center"/>
      <protection locked="0"/>
    </xf>
    <xf numFmtId="167" fontId="12" fillId="3" borderId="6" xfId="0" applyNumberFormat="1" applyFont="1" applyFill="1" applyBorder="1" applyAlignment="1" applyProtection="1">
      <alignment horizontal="center"/>
      <protection locked="0"/>
    </xf>
    <xf numFmtId="164" fontId="8" fillId="4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8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7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7" borderId="2" xfId="0" applyFont="1" applyFill="1" applyBorder="1" applyAlignment="1" applyProtection="1">
      <alignment horizontal="center" vertical="center"/>
      <protection locked="0"/>
    </xf>
    <xf numFmtId="167" fontId="15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4" fontId="0" fillId="6" borderId="0" xfId="0" applyNumberFormat="1" applyFill="1" applyAlignment="1" applyProtection="1">
      <alignment horizontal="left" vertical="center" shrinkToFit="1"/>
      <protection locked="0"/>
    </xf>
    <xf numFmtId="0" fontId="17" fillId="3" borderId="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49" fontId="12" fillId="3" borderId="5" xfId="0" applyNumberFormat="1" applyFont="1" applyFill="1" applyBorder="1" applyAlignment="1" applyProtection="1">
      <alignment horizontal="left" vertical="center"/>
      <protection locked="0"/>
    </xf>
    <xf numFmtId="49" fontId="12" fillId="3" borderId="6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CE4D6"/>
      <color rgb="FFE2EFDA"/>
      <color rgb="FFDDEBF7"/>
      <color rgb="FFFFF2CC"/>
      <color rgb="FFEBEBEB"/>
      <color rgb="FFD6D6D6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"/>
  <sheetViews>
    <sheetView workbookViewId="0">
      <selection activeCell="A22" sqref="A22"/>
    </sheetView>
  </sheetViews>
  <sheetFormatPr defaultColWidth="8.85546875" defaultRowHeight="15" x14ac:dyDescent="0.25"/>
  <cols>
    <col min="1" max="1" width="4.85546875" style="1" customWidth="1"/>
    <col min="2" max="2" width="110.140625" style="1" bestFit="1" customWidth="1"/>
    <col min="3" max="16384" width="8.85546875" style="1"/>
  </cols>
  <sheetData>
    <row r="1" spans="1:2" x14ac:dyDescent="0.25">
      <c r="A1" s="1" t="s">
        <v>46</v>
      </c>
    </row>
    <row r="3" spans="1:2" x14ac:dyDescent="0.25">
      <c r="A3" s="2">
        <v>1</v>
      </c>
      <c r="B3" s="3" t="s">
        <v>27</v>
      </c>
    </row>
    <row r="4" spans="1:2" x14ac:dyDescent="0.25">
      <c r="A4" s="2"/>
      <c r="B4" s="4" t="s">
        <v>28</v>
      </c>
    </row>
    <row r="5" spans="1:2" x14ac:dyDescent="0.25">
      <c r="A5" s="2">
        <v>2</v>
      </c>
      <c r="B5" s="3" t="s">
        <v>29</v>
      </c>
    </row>
    <row r="6" spans="1:2" x14ac:dyDescent="0.25">
      <c r="A6" s="2"/>
      <c r="B6" s="4" t="s">
        <v>30</v>
      </c>
    </row>
    <row r="7" spans="1:2" x14ac:dyDescent="0.25">
      <c r="A7" s="2">
        <v>3</v>
      </c>
      <c r="B7" s="3" t="s">
        <v>31</v>
      </c>
    </row>
    <row r="8" spans="1:2" x14ac:dyDescent="0.25">
      <c r="A8" s="2"/>
      <c r="B8" s="5" t="s">
        <v>32</v>
      </c>
    </row>
    <row r="9" spans="1:2" x14ac:dyDescent="0.25">
      <c r="A9" s="2">
        <v>4</v>
      </c>
      <c r="B9" s="3" t="s">
        <v>68</v>
      </c>
    </row>
    <row r="10" spans="1:2" x14ac:dyDescent="0.25">
      <c r="A10" s="2">
        <v>5</v>
      </c>
      <c r="B10" s="3" t="s">
        <v>59</v>
      </c>
    </row>
    <row r="11" spans="1:2" x14ac:dyDescent="0.25">
      <c r="A11" s="2">
        <v>6</v>
      </c>
      <c r="B11" s="3" t="s">
        <v>33</v>
      </c>
    </row>
    <row r="12" spans="1:2" x14ac:dyDescent="0.25">
      <c r="A12" s="1">
        <v>7</v>
      </c>
      <c r="B12" s="3" t="s">
        <v>69</v>
      </c>
    </row>
    <row r="13" spans="1:2" x14ac:dyDescent="0.25">
      <c r="A13" s="2"/>
      <c r="B13" s="4" t="s">
        <v>34</v>
      </c>
    </row>
    <row r="14" spans="1:2" x14ac:dyDescent="0.25">
      <c r="A14" s="2">
        <v>8</v>
      </c>
      <c r="B14" s="3" t="s">
        <v>70</v>
      </c>
    </row>
    <row r="15" spans="1:2" x14ac:dyDescent="0.25">
      <c r="A15" s="2">
        <v>9</v>
      </c>
      <c r="B15" s="3" t="s">
        <v>74</v>
      </c>
    </row>
    <row r="16" spans="1:2" x14ac:dyDescent="0.25">
      <c r="A16" s="2">
        <v>10</v>
      </c>
      <c r="B16" s="3" t="s">
        <v>79</v>
      </c>
    </row>
    <row r="17" spans="1:2" x14ac:dyDescent="0.25">
      <c r="A17" s="2">
        <v>11</v>
      </c>
      <c r="B17" s="3" t="s">
        <v>80</v>
      </c>
    </row>
    <row r="18" spans="1:2" x14ac:dyDescent="0.25">
      <c r="A18" s="2">
        <v>12</v>
      </c>
      <c r="B18" s="3" t="s">
        <v>35</v>
      </c>
    </row>
    <row r="19" spans="1:2" x14ac:dyDescent="0.25">
      <c r="A19" s="2"/>
      <c r="B19" s="6" t="s">
        <v>76</v>
      </c>
    </row>
    <row r="20" spans="1:2" x14ac:dyDescent="0.25">
      <c r="A20" s="2">
        <v>13</v>
      </c>
      <c r="B20" s="3" t="s">
        <v>36</v>
      </c>
    </row>
    <row r="21" spans="1:2" x14ac:dyDescent="0.25">
      <c r="A21" s="2">
        <v>14</v>
      </c>
      <c r="B21" s="7" t="s">
        <v>71</v>
      </c>
    </row>
    <row r="22" spans="1:2" x14ac:dyDescent="0.25">
      <c r="A22" s="2"/>
      <c r="B22" s="8" t="s">
        <v>78</v>
      </c>
    </row>
    <row r="23" spans="1:2" x14ac:dyDescent="0.25">
      <c r="A23" s="2">
        <v>16</v>
      </c>
      <c r="B23" s="7" t="s">
        <v>81</v>
      </c>
    </row>
    <row r="24" spans="1:2" x14ac:dyDescent="0.25">
      <c r="A24" s="2"/>
      <c r="B24" s="8" t="s">
        <v>77</v>
      </c>
    </row>
    <row r="25" spans="1:2" x14ac:dyDescent="0.25">
      <c r="A25" s="2">
        <v>17</v>
      </c>
      <c r="B25" s="3" t="s">
        <v>37</v>
      </c>
    </row>
    <row r="26" spans="1:2" x14ac:dyDescent="0.25">
      <c r="A26" s="2">
        <v>18</v>
      </c>
      <c r="B26" s="3" t="s">
        <v>38</v>
      </c>
    </row>
    <row r="27" spans="1:2" x14ac:dyDescent="0.25">
      <c r="A27" s="2"/>
      <c r="B27" s="9"/>
    </row>
    <row r="28" spans="1:2" x14ac:dyDescent="0.25">
      <c r="A28" s="2"/>
      <c r="B28" s="9"/>
    </row>
    <row r="29" spans="1:2" x14ac:dyDescent="0.25">
      <c r="A29" s="10" t="s">
        <v>39</v>
      </c>
      <c r="B29" s="11" t="s">
        <v>84</v>
      </c>
    </row>
    <row r="30" spans="1:2" x14ac:dyDescent="0.25">
      <c r="A30" s="2">
        <v>1</v>
      </c>
      <c r="B30" s="3" t="s">
        <v>40</v>
      </c>
    </row>
    <row r="31" spans="1:2" x14ac:dyDescent="0.25">
      <c r="B31" s="4" t="s">
        <v>41</v>
      </c>
    </row>
    <row r="32" spans="1:2" x14ac:dyDescent="0.25">
      <c r="A32" s="2">
        <v>2</v>
      </c>
      <c r="B32" s="3" t="s">
        <v>82</v>
      </c>
    </row>
    <row r="33" spans="1:2" x14ac:dyDescent="0.25">
      <c r="A33" s="2">
        <v>3</v>
      </c>
      <c r="B33" s="3" t="s">
        <v>42</v>
      </c>
    </row>
    <row r="34" spans="1:2" x14ac:dyDescent="0.25">
      <c r="A34" s="2">
        <v>4</v>
      </c>
      <c r="B34" s="3" t="s">
        <v>83</v>
      </c>
    </row>
    <row r="35" spans="1:2" x14ac:dyDescent="0.25">
      <c r="A35" s="2">
        <v>5</v>
      </c>
      <c r="B35" s="3" t="s">
        <v>43</v>
      </c>
    </row>
    <row r="36" spans="1:2" x14ac:dyDescent="0.25">
      <c r="A36" s="2">
        <v>6</v>
      </c>
      <c r="B36" s="3" t="s">
        <v>44</v>
      </c>
    </row>
    <row r="37" spans="1:2" x14ac:dyDescent="0.25">
      <c r="A37" s="2">
        <v>7</v>
      </c>
      <c r="B37" s="3" t="s">
        <v>45</v>
      </c>
    </row>
    <row r="38" spans="1:2" x14ac:dyDescent="0.25">
      <c r="B38" s="6" t="s">
        <v>67</v>
      </c>
    </row>
  </sheetData>
  <sheetProtection sheet="1" objects="1" scenario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7"/>
  <sheetViews>
    <sheetView showGridLines="0" tabSelected="1" zoomScaleNormal="100" workbookViewId="0">
      <pane ySplit="1" topLeftCell="A2" activePane="bottomLeft" state="frozen"/>
      <selection pane="bottomLeft" activeCell="A13" sqref="A13:I13"/>
    </sheetView>
  </sheetViews>
  <sheetFormatPr defaultColWidth="8.85546875" defaultRowHeight="15" x14ac:dyDescent="0.25"/>
  <cols>
    <col min="1" max="4" width="4.85546875" style="1" customWidth="1"/>
    <col min="5" max="5" width="4.85546875" style="17" customWidth="1"/>
    <col min="6" max="21" width="4.85546875" style="1" customWidth="1"/>
    <col min="22" max="26" width="8.85546875" style="1" customWidth="1"/>
    <col min="27" max="16384" width="8.85546875" style="1"/>
  </cols>
  <sheetData>
    <row r="1" spans="1:27" ht="21.95" customHeight="1" x14ac:dyDescent="0.4">
      <c r="A1" s="90" t="s">
        <v>64</v>
      </c>
      <c r="B1" s="91"/>
      <c r="C1" s="91"/>
      <c r="D1" s="91"/>
      <c r="E1" s="64"/>
      <c r="F1" s="64"/>
      <c r="G1" s="64"/>
      <c r="H1" s="64"/>
      <c r="I1" s="64"/>
      <c r="J1" s="64"/>
      <c r="K1" s="24" t="s">
        <v>60</v>
      </c>
      <c r="L1" s="64" t="s">
        <v>66</v>
      </c>
      <c r="M1" s="64"/>
      <c r="N1" s="64"/>
      <c r="O1" s="63" t="s">
        <v>61</v>
      </c>
      <c r="P1" s="63"/>
      <c r="Q1" s="63"/>
      <c r="R1" s="64" t="s">
        <v>72</v>
      </c>
      <c r="S1" s="64"/>
      <c r="T1" s="65"/>
      <c r="U1" s="12"/>
      <c r="V1" s="13" t="s">
        <v>0</v>
      </c>
    </row>
    <row r="2" spans="1:27" ht="21.95" customHeight="1" x14ac:dyDescent="0.25">
      <c r="A2" s="90" t="s">
        <v>62</v>
      </c>
      <c r="B2" s="91"/>
      <c r="C2" s="91"/>
      <c r="D2" s="91"/>
      <c r="E2" s="91"/>
      <c r="F2" s="91"/>
      <c r="G2" s="91"/>
      <c r="H2" s="64"/>
      <c r="I2" s="64"/>
      <c r="J2" s="64"/>
      <c r="K2" s="64"/>
      <c r="L2" s="64"/>
      <c r="M2" s="64"/>
      <c r="N2" s="64"/>
      <c r="O2" s="25"/>
      <c r="P2" s="63" t="s">
        <v>63</v>
      </c>
      <c r="Q2" s="63"/>
      <c r="R2" s="92" t="s">
        <v>73</v>
      </c>
      <c r="S2" s="92"/>
      <c r="T2" s="93"/>
      <c r="U2" s="14" t="str">
        <f>CONCATENATE(A2," ",H2," ",R2)</f>
        <v>Information Provided By:  7-</v>
      </c>
      <c r="V2" s="22" t="s">
        <v>85</v>
      </c>
    </row>
    <row r="3" spans="1:27" ht="18.95" customHeight="1" x14ac:dyDescent="0.3">
      <c r="A3" s="87" t="s">
        <v>49</v>
      </c>
      <c r="B3" s="88"/>
      <c r="C3" s="88"/>
      <c r="D3" s="15"/>
      <c r="E3" s="66" t="s">
        <v>50</v>
      </c>
      <c r="F3" s="66"/>
      <c r="G3" s="67" t="s">
        <v>65</v>
      </c>
      <c r="H3" s="67"/>
      <c r="I3" s="68" t="s">
        <v>51</v>
      </c>
      <c r="J3" s="68"/>
      <c r="K3" s="23"/>
      <c r="L3" s="16"/>
      <c r="M3" s="68" t="s">
        <v>1</v>
      </c>
      <c r="N3" s="68"/>
      <c r="O3" s="68"/>
      <c r="P3" s="68"/>
      <c r="Q3" s="69"/>
      <c r="R3" s="69"/>
      <c r="S3" s="69"/>
      <c r="T3" s="70"/>
    </row>
    <row r="4" spans="1:27" ht="6" customHeight="1" x14ac:dyDescent="0.25">
      <c r="A4" s="21"/>
      <c r="B4" s="21"/>
      <c r="C4" s="21"/>
      <c r="D4" s="21"/>
      <c r="E4" s="2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7" ht="17.100000000000001" customHeight="1" x14ac:dyDescent="0.25">
      <c r="A5" s="47" t="s">
        <v>86</v>
      </c>
      <c r="B5" s="47"/>
      <c r="C5" s="47"/>
      <c r="D5" s="47"/>
      <c r="E5" s="47"/>
      <c r="F5" s="47"/>
      <c r="G5" s="47"/>
      <c r="H5" s="47"/>
      <c r="I5" s="47"/>
      <c r="J5" s="21"/>
      <c r="K5" s="49"/>
      <c r="L5" s="49"/>
      <c r="M5" s="49"/>
      <c r="N5" s="49"/>
      <c r="O5" s="26" t="s">
        <v>87</v>
      </c>
      <c r="P5" s="21" t="s">
        <v>2</v>
      </c>
      <c r="Q5" s="21"/>
      <c r="R5" s="21"/>
      <c r="S5" s="21"/>
      <c r="T5" s="21"/>
      <c r="W5" s="18"/>
      <c r="X5" s="18"/>
      <c r="Y5" s="18"/>
      <c r="Z5" s="18"/>
    </row>
    <row r="6" spans="1:27" ht="17.100000000000001" customHeight="1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21"/>
      <c r="K6" s="48" t="str">
        <f>IF(ISBLANK(K5), " ", K5/9)</f>
        <v xml:space="preserve"> </v>
      </c>
      <c r="L6" s="48"/>
      <c r="M6" s="48"/>
      <c r="N6" s="48"/>
      <c r="O6" s="21"/>
      <c r="P6" s="21"/>
      <c r="Q6" s="21"/>
      <c r="R6" s="21"/>
      <c r="S6" s="21"/>
      <c r="T6" s="21"/>
    </row>
    <row r="7" spans="1:27" ht="6" customHeight="1" x14ac:dyDescent="0.25">
      <c r="A7" s="21"/>
      <c r="B7" s="21"/>
      <c r="C7" s="21"/>
      <c r="D7" s="27"/>
      <c r="E7" s="28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7" ht="17.100000000000001" customHeight="1" x14ac:dyDescent="0.25">
      <c r="A8" s="47" t="s">
        <v>4</v>
      </c>
      <c r="B8" s="47"/>
      <c r="C8" s="47"/>
      <c r="D8" s="47"/>
      <c r="E8" s="47"/>
      <c r="F8" s="47"/>
      <c r="G8" s="47"/>
      <c r="H8" s="47"/>
      <c r="I8" s="47"/>
      <c r="J8" s="21"/>
      <c r="K8" s="49"/>
      <c r="L8" s="49"/>
      <c r="M8" s="49"/>
      <c r="N8" s="49"/>
      <c r="O8" s="26" t="s">
        <v>87</v>
      </c>
      <c r="P8" s="21" t="s">
        <v>2</v>
      </c>
      <c r="Q8" s="21"/>
      <c r="R8" s="21"/>
      <c r="S8" s="21"/>
      <c r="T8" s="21"/>
      <c r="V8" s="18" t="s">
        <v>5</v>
      </c>
    </row>
    <row r="9" spans="1:27" ht="17.100000000000001" customHeight="1" x14ac:dyDescent="0.25">
      <c r="A9" s="47" t="s">
        <v>22</v>
      </c>
      <c r="B9" s="47"/>
      <c r="C9" s="47"/>
      <c r="D9" s="47"/>
      <c r="E9" s="47"/>
      <c r="F9" s="47"/>
      <c r="G9" s="47"/>
      <c r="H9" s="47"/>
      <c r="I9" s="47"/>
      <c r="J9" s="21"/>
      <c r="K9" s="74" t="str">
        <f>IF(ISBLANK(K8), " ", K8/K6)</f>
        <v xml:space="preserve"> </v>
      </c>
      <c r="L9" s="74"/>
      <c r="M9" s="74"/>
      <c r="N9" s="74"/>
      <c r="O9" s="21"/>
      <c r="P9" s="21"/>
      <c r="Q9" s="21"/>
      <c r="R9" s="21"/>
      <c r="S9" s="21"/>
      <c r="T9" s="21"/>
      <c r="V9" s="82" t="s">
        <v>11</v>
      </c>
    </row>
    <row r="10" spans="1:27" ht="6" customHeight="1" x14ac:dyDescent="0.25">
      <c r="A10" s="21"/>
      <c r="B10" s="21"/>
      <c r="C10" s="21"/>
      <c r="D10" s="27"/>
      <c r="E10" s="28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V10" s="82"/>
    </row>
    <row r="11" spans="1:27" ht="17.100000000000001" customHeight="1" x14ac:dyDescent="0.25">
      <c r="A11" s="21"/>
      <c r="B11" s="21"/>
      <c r="C11" s="21"/>
      <c r="D11" s="56" t="s">
        <v>6</v>
      </c>
      <c r="E11" s="57"/>
      <c r="F11" s="57"/>
      <c r="G11" s="57"/>
      <c r="H11" s="57"/>
      <c r="I11" s="58"/>
      <c r="J11" s="21"/>
      <c r="K11" s="59" t="str">
        <f>IF(ISBLANK(K9), " ", K9)</f>
        <v xml:space="preserve"> </v>
      </c>
      <c r="L11" s="60"/>
      <c r="M11" s="29" t="s">
        <v>7</v>
      </c>
      <c r="N11" s="60" t="str">
        <f>IF(ISBLANK(K9), " ", K9)</f>
        <v xml:space="preserve"> </v>
      </c>
      <c r="O11" s="60"/>
      <c r="P11" s="60"/>
      <c r="Q11" s="30" t="s">
        <v>8</v>
      </c>
      <c r="R11" s="30"/>
      <c r="S11" s="30"/>
      <c r="T11" s="35"/>
      <c r="V11" s="19" t="str">
        <f>CONCATENATE(TEXT(K11,"0.0000_);(0.0000)"),"of ",TEXT(N11,"0.0000_);(0.0000)"),"Summer Months")</f>
        <v xml:space="preserve"> of  Summer Months</v>
      </c>
    </row>
    <row r="12" spans="1:27" ht="6" customHeight="1" x14ac:dyDescent="0.25">
      <c r="A12" s="21"/>
      <c r="B12" s="21"/>
      <c r="C12" s="21"/>
      <c r="D12" s="21"/>
      <c r="E12" s="28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7" ht="30" customHeight="1" x14ac:dyDescent="0.25">
      <c r="A13" s="75" t="s">
        <v>75</v>
      </c>
      <c r="B13" s="75"/>
      <c r="C13" s="75"/>
      <c r="D13" s="75"/>
      <c r="E13" s="75"/>
      <c r="F13" s="75"/>
      <c r="G13" s="75"/>
      <c r="H13" s="75"/>
      <c r="I13" s="75"/>
      <c r="J13" s="21"/>
      <c r="K13" s="61"/>
      <c r="L13" s="61"/>
      <c r="M13" s="61"/>
      <c r="N13" s="61"/>
      <c r="O13" s="26" t="s">
        <v>87</v>
      </c>
      <c r="P13" s="21" t="s">
        <v>2</v>
      </c>
      <c r="Q13" s="21"/>
      <c r="R13" s="21"/>
      <c r="S13" s="21"/>
      <c r="T13" s="21"/>
      <c r="V13" s="18" t="s">
        <v>9</v>
      </c>
    </row>
    <row r="14" spans="1:27" ht="17.100000000000001" customHeight="1" x14ac:dyDescent="0.25">
      <c r="A14" s="21"/>
      <c r="B14" s="21"/>
      <c r="C14" s="21"/>
      <c r="D14" s="56" t="s">
        <v>10</v>
      </c>
      <c r="E14" s="57"/>
      <c r="F14" s="57"/>
      <c r="G14" s="57"/>
      <c r="H14" s="57"/>
      <c r="I14" s="58"/>
      <c r="J14" s="21"/>
      <c r="K14" s="62" t="str">
        <f>IF(ISBLANK(K13), " ", K8/K13*24)</f>
        <v xml:space="preserve"> </v>
      </c>
      <c r="L14" s="57"/>
      <c r="M14" s="57"/>
      <c r="N14" s="58"/>
      <c r="O14" s="21"/>
      <c r="P14" s="21"/>
      <c r="Q14" s="21"/>
      <c r="R14" s="21"/>
      <c r="S14" s="21"/>
      <c r="T14" s="21"/>
      <c r="V14" s="82" t="s">
        <v>11</v>
      </c>
    </row>
    <row r="15" spans="1:27" ht="6" customHeight="1" x14ac:dyDescent="0.25">
      <c r="A15" s="21"/>
      <c r="B15" s="21"/>
      <c r="C15" s="21"/>
      <c r="D15" s="21"/>
      <c r="E15" s="28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V15" s="82"/>
    </row>
    <row r="16" spans="1:27" ht="17.100000000000001" customHeight="1" x14ac:dyDescent="0.25">
      <c r="A16" s="51" t="s">
        <v>12</v>
      </c>
      <c r="B16" s="51"/>
      <c r="C16" s="21"/>
      <c r="D16" s="31" t="s">
        <v>20</v>
      </c>
      <c r="E16" s="32"/>
      <c r="F16" s="33"/>
      <c r="G16" s="52" t="str">
        <f>IF(ISBLANK(K5), " ", K5)</f>
        <v xml:space="preserve"> </v>
      </c>
      <c r="H16" s="52"/>
      <c r="I16" s="52"/>
      <c r="J16" s="52"/>
      <c r="K16" s="33"/>
      <c r="L16" s="33"/>
      <c r="M16" s="33"/>
      <c r="N16" s="33"/>
      <c r="O16" s="33"/>
      <c r="P16" s="33"/>
      <c r="Q16" s="33"/>
      <c r="R16" s="33"/>
      <c r="S16" s="34"/>
      <c r="T16" s="46" t="str">
        <f>_xlfn.CONCAT(D16,": ",TEXT(G16,"$#,##0.00_);($#,##0.00)"))</f>
        <v xml:space="preserve">Base salary:  </v>
      </c>
      <c r="V16" s="20" t="str">
        <f>T16&amp;CHAR(10)&amp;T17&amp;CHAR(10)&amp;T18&amp;CHAR(10)&amp;T20&amp;CHAR(10)&amp;T21&amp;CHAR(10)&amp;T23&amp;CHAR(10)&amp;$U$2</f>
        <v>Base salary:  
Adding  summer month(s) at  
For effort performed from 01/00/1900 to 01/00/1900 
For  
To be paid from 01/00/1900 to 01/00/1900 on 
For a grand total of  summer months at  
Information Provided By:  7-</v>
      </c>
      <c r="W16" s="21"/>
      <c r="X16" s="21"/>
      <c r="Y16" s="21"/>
      <c r="Z16" s="21"/>
      <c r="AA16" s="21"/>
    </row>
    <row r="17" spans="1:27" ht="17.100000000000001" customHeight="1" x14ac:dyDescent="0.25">
      <c r="A17" s="21"/>
      <c r="B17" s="21"/>
      <c r="C17" s="21"/>
      <c r="D17" s="35" t="s">
        <v>13</v>
      </c>
      <c r="E17" s="36"/>
      <c r="F17" s="72" t="str">
        <f>IF(ISBLANK(K9), " ", K9)</f>
        <v xml:space="preserve"> </v>
      </c>
      <c r="G17" s="72"/>
      <c r="H17" s="72"/>
      <c r="I17" s="21" t="s">
        <v>14</v>
      </c>
      <c r="J17" s="21"/>
      <c r="K17" s="21"/>
      <c r="L17" s="21"/>
      <c r="M17" s="21"/>
      <c r="N17" s="76" t="str">
        <f>IF(ISBLANK(K8), " ", K8)</f>
        <v xml:space="preserve"> </v>
      </c>
      <c r="O17" s="76"/>
      <c r="P17" s="76"/>
      <c r="Q17" s="21"/>
      <c r="R17" s="21"/>
      <c r="S17" s="37"/>
      <c r="T17" s="46" t="str">
        <f>_xlfn.CONCAT(D17," ",TEXT(F17,"0.0000_);(0.0000)"),I17," ",TEXT(N17,"$#,##0.00_);($#,##0.00)"))</f>
        <v xml:space="preserve">Adding  summer month(s) at  </v>
      </c>
      <c r="W17" s="21"/>
      <c r="X17" s="21"/>
      <c r="Y17" s="21"/>
      <c r="Z17" s="21"/>
      <c r="AA17" s="21"/>
    </row>
    <row r="18" spans="1:27" ht="17.100000000000001" customHeight="1" x14ac:dyDescent="0.25">
      <c r="A18" s="21"/>
      <c r="B18" s="21"/>
      <c r="C18" s="21"/>
      <c r="D18" s="35" t="s">
        <v>21</v>
      </c>
      <c r="E18" s="28"/>
      <c r="F18" s="21"/>
      <c r="G18" s="21"/>
      <c r="H18" s="38"/>
      <c r="I18" s="80"/>
      <c r="J18" s="80"/>
      <c r="K18" s="80"/>
      <c r="L18" s="80"/>
      <c r="M18" s="39" t="s">
        <v>16</v>
      </c>
      <c r="N18" s="80"/>
      <c r="O18" s="80"/>
      <c r="P18" s="80"/>
      <c r="Q18" s="80"/>
      <c r="R18" s="21"/>
      <c r="S18" s="37"/>
      <c r="T18" s="46" t="str">
        <f>_xlfn.CONCAT(D18," ",TEXT(I18, "mm/dd/yyyy")," ",M18,TEXT(N18, "mm/dd/yyyy")," ")</f>
        <v xml:space="preserve">For effort performed from 01/00/1900 to 01/00/1900 </v>
      </c>
      <c r="W18" s="21"/>
      <c r="X18" s="21"/>
      <c r="Y18" s="21"/>
      <c r="Z18" s="21"/>
      <c r="AA18" s="21"/>
    </row>
    <row r="19" spans="1:27" ht="12.95" customHeight="1" x14ac:dyDescent="0.25">
      <c r="A19" s="21"/>
      <c r="B19" s="21"/>
      <c r="C19" s="21"/>
      <c r="D19" s="35"/>
      <c r="E19" s="28"/>
      <c r="F19" s="21"/>
      <c r="G19" s="21"/>
      <c r="H19" s="40"/>
      <c r="I19" s="41"/>
      <c r="J19" s="41" t="s">
        <v>47</v>
      </c>
      <c r="K19" s="41"/>
      <c r="L19" s="41"/>
      <c r="M19" s="39"/>
      <c r="N19" s="81" t="s">
        <v>48</v>
      </c>
      <c r="O19" s="81"/>
      <c r="P19" s="81"/>
      <c r="Q19" s="81"/>
      <c r="R19" s="21"/>
      <c r="S19" s="37"/>
      <c r="T19" s="46"/>
      <c r="W19" s="21"/>
      <c r="X19" s="21"/>
      <c r="Y19" s="21"/>
      <c r="Z19" s="21"/>
      <c r="AA19" s="21"/>
    </row>
    <row r="20" spans="1:27" ht="17.100000000000001" customHeight="1" x14ac:dyDescent="0.25">
      <c r="A20" s="21"/>
      <c r="B20" s="21"/>
      <c r="C20" s="21"/>
      <c r="D20" s="35" t="s">
        <v>15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37"/>
      <c r="T20" s="46" t="str">
        <f>_xlfn.CONCAT(D20," ",E20," ")</f>
        <v xml:space="preserve">For  </v>
      </c>
      <c r="V20" s="21"/>
      <c r="W20" s="21"/>
      <c r="X20" s="21"/>
      <c r="Y20" s="21"/>
      <c r="Z20" s="21"/>
      <c r="AA20" s="21"/>
    </row>
    <row r="21" spans="1:27" ht="17.100000000000001" customHeight="1" x14ac:dyDescent="0.25">
      <c r="A21" s="21"/>
      <c r="B21" s="21"/>
      <c r="C21" s="21"/>
      <c r="D21" s="35" t="s">
        <v>26</v>
      </c>
      <c r="E21" s="28"/>
      <c r="F21" s="21"/>
      <c r="G21" s="54"/>
      <c r="H21" s="54"/>
      <c r="I21" s="54"/>
      <c r="J21" s="54"/>
      <c r="K21" s="39" t="s">
        <v>16</v>
      </c>
      <c r="L21" s="54"/>
      <c r="M21" s="54"/>
      <c r="N21" s="54"/>
      <c r="O21" s="54"/>
      <c r="P21" s="39" t="s">
        <v>23</v>
      </c>
      <c r="Q21" s="83"/>
      <c r="R21" s="83"/>
      <c r="S21" s="37"/>
      <c r="T21" s="46" t="str">
        <f>_xlfn.CONCAT(D21," ",TEXT(G21, "mm/dd/yyyy")," ",K21,TEXT(L21, "mm/dd/yyyy")," ",P21," ",Q21)</f>
        <v xml:space="preserve">To be paid from 01/00/1900 to 01/00/1900 on </v>
      </c>
      <c r="V21" s="21"/>
      <c r="W21" s="21"/>
      <c r="X21" s="21"/>
      <c r="Y21" s="21"/>
      <c r="Z21" s="21"/>
      <c r="AA21" s="21"/>
    </row>
    <row r="22" spans="1:27" ht="12.95" customHeight="1" x14ac:dyDescent="0.25">
      <c r="A22" s="21"/>
      <c r="B22" s="21"/>
      <c r="C22" s="21"/>
      <c r="D22" s="35"/>
      <c r="E22" s="28"/>
      <c r="F22" s="21"/>
      <c r="G22" s="84" t="s">
        <v>17</v>
      </c>
      <c r="H22" s="84"/>
      <c r="I22" s="84"/>
      <c r="J22" s="84"/>
      <c r="K22" s="39"/>
      <c r="L22" s="81" t="s">
        <v>18</v>
      </c>
      <c r="M22" s="81"/>
      <c r="N22" s="81"/>
      <c r="O22" s="81"/>
      <c r="P22" s="21"/>
      <c r="Q22" s="85" t="s">
        <v>19</v>
      </c>
      <c r="R22" s="85"/>
      <c r="S22" s="37"/>
      <c r="T22" s="21"/>
      <c r="V22" s="21"/>
      <c r="W22" s="21"/>
      <c r="X22" s="21"/>
      <c r="Y22" s="21"/>
      <c r="Z22" s="21"/>
      <c r="AA22" s="21"/>
    </row>
    <row r="23" spans="1:27" ht="17.100000000000001" customHeight="1" x14ac:dyDescent="0.25">
      <c r="A23" s="21"/>
      <c r="B23" s="21"/>
      <c r="C23" s="21"/>
      <c r="D23" s="42" t="s">
        <v>24</v>
      </c>
      <c r="E23" s="43"/>
      <c r="F23" s="44"/>
      <c r="G23" s="44"/>
      <c r="H23" s="77" t="str">
        <f>IF(ISBLANK(K9), " ", K9)</f>
        <v xml:space="preserve"> </v>
      </c>
      <c r="I23" s="77"/>
      <c r="J23" s="77"/>
      <c r="K23" s="86" t="s">
        <v>25</v>
      </c>
      <c r="L23" s="86"/>
      <c r="M23" s="86"/>
      <c r="N23" s="86"/>
      <c r="O23" s="78" t="str">
        <f>IF(ISBLANK(K8), " ", K8)</f>
        <v xml:space="preserve"> </v>
      </c>
      <c r="P23" s="79"/>
      <c r="Q23" s="79"/>
      <c r="R23" s="79"/>
      <c r="S23" s="45"/>
      <c r="T23" s="46" t="str">
        <f>_xlfn.CONCAT(D23," ",TEXT(H23,"0.0000_);(0.0000)"),K23," ",TEXT(O23,"$#,##0.00_);($#,##0.00)"))</f>
        <v xml:space="preserve">For a grand total of  summer months at  </v>
      </c>
      <c r="V23" s="21"/>
      <c r="W23" s="21"/>
      <c r="X23" s="21"/>
      <c r="Y23" s="21"/>
      <c r="Z23" s="21"/>
      <c r="AA23" s="21"/>
    </row>
    <row r="24" spans="1:27" ht="17.100000000000001" customHeight="1" x14ac:dyDescent="0.25">
      <c r="A24" s="21"/>
      <c r="B24" s="21"/>
      <c r="C24" s="21"/>
      <c r="D24" s="21"/>
      <c r="E24" s="28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7" ht="18.95" customHeight="1" x14ac:dyDescent="0.3">
      <c r="A25" s="87" t="s">
        <v>58</v>
      </c>
      <c r="B25" s="88"/>
      <c r="C25" s="88"/>
      <c r="D25" s="15"/>
      <c r="E25" s="66" t="s">
        <v>50</v>
      </c>
      <c r="F25" s="66"/>
      <c r="G25" s="67" t="str">
        <f>IF(ISBLANK(G3)," ",G3)</f>
        <v>P02</v>
      </c>
      <c r="H25" s="67"/>
      <c r="I25" s="68" t="s">
        <v>51</v>
      </c>
      <c r="J25" s="68"/>
      <c r="K25" s="23"/>
      <c r="L25" s="16"/>
      <c r="M25" s="68" t="s">
        <v>1</v>
      </c>
      <c r="N25" s="68"/>
      <c r="O25" s="68"/>
      <c r="P25" s="68"/>
      <c r="Q25" s="69"/>
      <c r="R25" s="69"/>
      <c r="S25" s="69"/>
      <c r="T25" s="70"/>
    </row>
    <row r="26" spans="1:27" ht="6" customHeight="1" x14ac:dyDescent="0.25"/>
    <row r="27" spans="1:27" ht="17.100000000000001" customHeight="1" x14ac:dyDescent="0.25">
      <c r="A27" s="47" t="s">
        <v>86</v>
      </c>
      <c r="B27" s="47"/>
      <c r="C27" s="47"/>
      <c r="D27" s="47"/>
      <c r="E27" s="47"/>
      <c r="F27" s="47"/>
      <c r="G27" s="47"/>
      <c r="H27" s="47"/>
      <c r="I27" s="47"/>
      <c r="J27" s="21"/>
      <c r="K27" s="73" t="str">
        <f>IF(ISBLANK(Q25)," ",K5)</f>
        <v xml:space="preserve"> </v>
      </c>
      <c r="L27" s="73"/>
      <c r="M27" s="73"/>
      <c r="N27" s="73"/>
      <c r="O27" s="21"/>
      <c r="P27" s="21"/>
      <c r="Q27" s="21"/>
      <c r="R27" s="21"/>
      <c r="S27" s="21"/>
      <c r="T27" s="21"/>
    </row>
    <row r="28" spans="1:27" ht="17.100000000000001" customHeight="1" x14ac:dyDescent="0.25">
      <c r="A28" s="47" t="s">
        <v>3</v>
      </c>
      <c r="B28" s="47"/>
      <c r="C28" s="47"/>
      <c r="D28" s="47"/>
      <c r="E28" s="47"/>
      <c r="F28" s="47"/>
      <c r="G28" s="47"/>
      <c r="H28" s="47"/>
      <c r="I28" s="47"/>
      <c r="J28" s="21"/>
      <c r="K28" s="48" t="str">
        <f>IF(ISBLANK(Q25), " ", K27/9)</f>
        <v xml:space="preserve"> </v>
      </c>
      <c r="L28" s="48"/>
      <c r="M28" s="48"/>
      <c r="N28" s="48"/>
      <c r="O28" s="21"/>
      <c r="P28" s="21"/>
      <c r="Q28" s="21"/>
      <c r="R28" s="21"/>
      <c r="S28" s="21"/>
      <c r="T28" s="21"/>
    </row>
    <row r="29" spans="1:27" ht="6" customHeight="1" x14ac:dyDescent="0.25">
      <c r="A29" s="21"/>
      <c r="B29" s="21"/>
      <c r="C29" s="21"/>
      <c r="D29" s="27"/>
      <c r="E29" s="28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7" ht="17.100000000000001" customHeight="1" x14ac:dyDescent="0.25">
      <c r="A30" s="47" t="s">
        <v>4</v>
      </c>
      <c r="B30" s="47"/>
      <c r="C30" s="47"/>
      <c r="D30" s="47"/>
      <c r="E30" s="47"/>
      <c r="F30" s="47"/>
      <c r="G30" s="47"/>
      <c r="H30" s="47"/>
      <c r="I30" s="47"/>
      <c r="J30" s="21"/>
      <c r="K30" s="49"/>
      <c r="L30" s="49"/>
      <c r="M30" s="49"/>
      <c r="N30" s="49"/>
      <c r="O30" s="26" t="s">
        <v>87</v>
      </c>
      <c r="P30" s="21" t="s">
        <v>2</v>
      </c>
      <c r="Q30" s="21"/>
      <c r="R30" s="21"/>
      <c r="S30" s="21"/>
      <c r="T30" s="21"/>
      <c r="V30" s="18" t="s">
        <v>5</v>
      </c>
    </row>
    <row r="31" spans="1:27" ht="17.100000000000001" customHeight="1" x14ac:dyDescent="0.25">
      <c r="A31" s="47" t="s">
        <v>22</v>
      </c>
      <c r="B31" s="47"/>
      <c r="C31" s="47"/>
      <c r="D31" s="47"/>
      <c r="E31" s="47"/>
      <c r="F31" s="47"/>
      <c r="G31" s="47"/>
      <c r="H31" s="47"/>
      <c r="I31" s="47"/>
      <c r="J31" s="21"/>
      <c r="K31" s="50" t="str">
        <f>IF(ISBLANK(K30), " ", K30/K28)</f>
        <v xml:space="preserve"> </v>
      </c>
      <c r="L31" s="50"/>
      <c r="M31" s="50"/>
      <c r="N31" s="50"/>
      <c r="O31" s="21"/>
      <c r="P31" s="21"/>
      <c r="Q31" s="21"/>
      <c r="R31" s="21"/>
      <c r="S31" s="21"/>
      <c r="T31" s="21"/>
      <c r="V31" s="82" t="s">
        <v>11</v>
      </c>
    </row>
    <row r="32" spans="1:27" ht="6" customHeight="1" x14ac:dyDescent="0.25">
      <c r="A32" s="21"/>
      <c r="B32" s="21"/>
      <c r="C32" s="21"/>
      <c r="D32" s="27"/>
      <c r="E32" s="28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V32" s="82"/>
    </row>
    <row r="33" spans="1:27" ht="17.100000000000001" customHeight="1" x14ac:dyDescent="0.25">
      <c r="A33" s="21"/>
      <c r="B33" s="21"/>
      <c r="C33" s="21"/>
      <c r="D33" s="56" t="s">
        <v>6</v>
      </c>
      <c r="E33" s="57"/>
      <c r="F33" s="57"/>
      <c r="G33" s="57"/>
      <c r="H33" s="57"/>
      <c r="I33" s="58"/>
      <c r="J33" s="21"/>
      <c r="K33" s="59" t="str">
        <f>IF(ISBLANK(K31), " ", K31)</f>
        <v xml:space="preserve"> </v>
      </c>
      <c r="L33" s="60"/>
      <c r="M33" s="29" t="s">
        <v>7</v>
      </c>
      <c r="N33" s="60" t="str">
        <f>IF(ISBLANK(K30), " ", K31+H23)</f>
        <v xml:space="preserve"> </v>
      </c>
      <c r="O33" s="60"/>
      <c r="P33" s="60"/>
      <c r="Q33" s="30" t="s">
        <v>8</v>
      </c>
      <c r="R33" s="30"/>
      <c r="S33" s="30"/>
      <c r="T33" s="35"/>
      <c r="V33" s="19" t="str">
        <f>CONCATENATE(TEXT(K33,"0.0000_);(0.0000)"),"of ",TEXT(N33,"0.0000_);(0.0000)"),"Summer Months")</f>
        <v xml:space="preserve"> of  Summer Months</v>
      </c>
    </row>
    <row r="34" spans="1:27" ht="6" customHeight="1" x14ac:dyDescent="0.25">
      <c r="A34" s="21"/>
      <c r="B34" s="21"/>
      <c r="C34" s="21"/>
      <c r="D34" s="21"/>
      <c r="E34" s="28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7" ht="17.100000000000001" customHeight="1" x14ac:dyDescent="0.25">
      <c r="A35" s="75" t="s">
        <v>75</v>
      </c>
      <c r="B35" s="75"/>
      <c r="C35" s="75"/>
      <c r="D35" s="75"/>
      <c r="E35" s="75"/>
      <c r="F35" s="75"/>
      <c r="G35" s="75"/>
      <c r="H35" s="75"/>
      <c r="I35" s="75"/>
      <c r="J35" s="21"/>
      <c r="K35" s="61"/>
      <c r="L35" s="61"/>
      <c r="M35" s="61"/>
      <c r="N35" s="61"/>
      <c r="O35" s="26" t="s">
        <v>87</v>
      </c>
      <c r="P35" s="21" t="s">
        <v>2</v>
      </c>
      <c r="Q35" s="21"/>
      <c r="R35" s="21"/>
      <c r="S35" s="21"/>
      <c r="T35" s="21"/>
      <c r="V35" s="18" t="s">
        <v>9</v>
      </c>
    </row>
    <row r="36" spans="1:27" ht="17.100000000000001" customHeight="1" x14ac:dyDescent="0.25">
      <c r="A36" s="21"/>
      <c r="B36" s="21"/>
      <c r="C36" s="21"/>
      <c r="D36" s="56" t="s">
        <v>10</v>
      </c>
      <c r="E36" s="57"/>
      <c r="F36" s="57"/>
      <c r="G36" s="57"/>
      <c r="H36" s="57"/>
      <c r="I36" s="58"/>
      <c r="J36" s="21"/>
      <c r="K36" s="62" t="str">
        <f>IF(ISBLANK(K35), " ", K30/K35*24)</f>
        <v xml:space="preserve"> </v>
      </c>
      <c r="L36" s="57"/>
      <c r="M36" s="57"/>
      <c r="N36" s="58"/>
      <c r="O36" s="21"/>
      <c r="P36" s="21"/>
      <c r="Q36" s="21"/>
      <c r="R36" s="21"/>
      <c r="S36" s="21"/>
      <c r="T36" s="21"/>
      <c r="V36" s="82" t="s">
        <v>11</v>
      </c>
    </row>
    <row r="37" spans="1:27" ht="6" customHeight="1" x14ac:dyDescent="0.25">
      <c r="A37" s="21"/>
      <c r="B37" s="21"/>
      <c r="C37" s="21"/>
      <c r="D37" s="21"/>
      <c r="E37" s="28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V37" s="82"/>
    </row>
    <row r="38" spans="1:27" ht="17.100000000000001" customHeight="1" x14ac:dyDescent="0.25">
      <c r="A38" s="51" t="s">
        <v>12</v>
      </c>
      <c r="B38" s="51"/>
      <c r="C38" s="21"/>
      <c r="D38" s="31" t="s">
        <v>20</v>
      </c>
      <c r="E38" s="32"/>
      <c r="F38" s="33"/>
      <c r="G38" s="52" t="str">
        <f>IF(ISBLANK(K27), " ", K27)</f>
        <v xml:space="preserve"> </v>
      </c>
      <c r="H38" s="52"/>
      <c r="I38" s="52"/>
      <c r="J38" s="52"/>
      <c r="K38" s="33"/>
      <c r="L38" s="33"/>
      <c r="M38" s="33"/>
      <c r="N38" s="33"/>
      <c r="O38" s="33"/>
      <c r="P38" s="33"/>
      <c r="Q38" s="33"/>
      <c r="R38" s="33"/>
      <c r="S38" s="34"/>
      <c r="T38" s="46" t="str">
        <f>_xlfn.CONCAT(D38,": ",TEXT(G38,"$#,##0.00_);($#,##0.00)"))</f>
        <v xml:space="preserve">Base salary:  </v>
      </c>
      <c r="V38" s="20" t="e">
        <f>T38&amp;CHAR(10)&amp;T39&amp;CHAR(10)&amp;T40&amp;CHAR(10)&amp;T42&amp;CHAR(10)&amp;T43&amp;CHAR(10)&amp;T45&amp;CHAR(10)&amp;$U$2</f>
        <v>#VALUE!</v>
      </c>
      <c r="W38" s="21"/>
      <c r="X38" s="21"/>
      <c r="Y38" s="21"/>
      <c r="Z38" s="21"/>
      <c r="AA38" s="21"/>
    </row>
    <row r="39" spans="1:27" ht="17.100000000000001" customHeight="1" x14ac:dyDescent="0.25">
      <c r="A39" s="21"/>
      <c r="B39" s="21"/>
      <c r="C39" s="21"/>
      <c r="D39" s="35" t="s">
        <v>13</v>
      </c>
      <c r="E39" s="36"/>
      <c r="F39" s="72" t="str">
        <f>IF(ISBLANK(K31), " ", K31)</f>
        <v xml:space="preserve"> </v>
      </c>
      <c r="G39" s="72"/>
      <c r="H39" s="72"/>
      <c r="I39" s="21" t="s">
        <v>14</v>
      </c>
      <c r="J39" s="21"/>
      <c r="K39" s="21"/>
      <c r="L39" s="21"/>
      <c r="M39" s="21"/>
      <c r="N39" s="76" t="str">
        <f>IF(ISBLANK(K30), " ", K30)</f>
        <v xml:space="preserve"> </v>
      </c>
      <c r="O39" s="76"/>
      <c r="P39" s="76"/>
      <c r="Q39" s="21"/>
      <c r="R39" s="21"/>
      <c r="S39" s="37"/>
      <c r="T39" s="46" t="str">
        <f>_xlfn.CONCAT(D39," ",TEXT(F39,"0.0000_);(0.0000)"),I39," ",TEXT(N39,"$#,##0.00_);($#,##0.00)"))</f>
        <v xml:space="preserve">Adding  summer month(s) at  </v>
      </c>
      <c r="W39" s="21"/>
      <c r="X39" s="21"/>
      <c r="Y39" s="21"/>
      <c r="Z39" s="21"/>
      <c r="AA39" s="21"/>
    </row>
    <row r="40" spans="1:27" ht="17.100000000000001" customHeight="1" x14ac:dyDescent="0.25">
      <c r="A40" s="21"/>
      <c r="B40" s="21"/>
      <c r="C40" s="21"/>
      <c r="D40" s="35" t="s">
        <v>21</v>
      </c>
      <c r="E40" s="28"/>
      <c r="F40" s="21"/>
      <c r="G40" s="21"/>
      <c r="H40" s="38"/>
      <c r="I40" s="80"/>
      <c r="J40" s="80"/>
      <c r="K40" s="80"/>
      <c r="L40" s="80"/>
      <c r="M40" s="39" t="s">
        <v>16</v>
      </c>
      <c r="N40" s="80"/>
      <c r="O40" s="80"/>
      <c r="P40" s="80"/>
      <c r="Q40" s="80"/>
      <c r="R40" s="21"/>
      <c r="S40" s="37"/>
      <c r="T40" s="46" t="str">
        <f>_xlfn.CONCAT(D40," ",TEXT(I40, "mm/dd/yyyy")," ",M40,TEXT(N40, "mm/dd/yyyy")," ")</f>
        <v xml:space="preserve">For effort performed from 01/00/1900 to 01/00/1900 </v>
      </c>
      <c r="W40" s="21"/>
      <c r="X40" s="21"/>
      <c r="Y40" s="21"/>
      <c r="Z40" s="21"/>
      <c r="AA40" s="21"/>
    </row>
    <row r="41" spans="1:27" ht="12.95" customHeight="1" x14ac:dyDescent="0.25">
      <c r="A41" s="21"/>
      <c r="B41" s="21"/>
      <c r="C41" s="21"/>
      <c r="D41" s="35"/>
      <c r="E41" s="28"/>
      <c r="F41" s="21"/>
      <c r="G41" s="21"/>
      <c r="H41" s="40"/>
      <c r="I41" s="41"/>
      <c r="J41" s="41" t="s">
        <v>17</v>
      </c>
      <c r="K41" s="41"/>
      <c r="L41" s="41"/>
      <c r="M41" s="39"/>
      <c r="N41" s="81" t="s">
        <v>18</v>
      </c>
      <c r="O41" s="81"/>
      <c r="P41" s="81"/>
      <c r="Q41" s="81"/>
      <c r="R41" s="21"/>
      <c r="S41" s="37"/>
      <c r="T41" s="46"/>
      <c r="W41" s="21"/>
      <c r="X41" s="21"/>
      <c r="Y41" s="21"/>
      <c r="Z41" s="21"/>
      <c r="AA41" s="21"/>
    </row>
    <row r="42" spans="1:27" ht="17.100000000000001" customHeight="1" x14ac:dyDescent="0.25">
      <c r="A42" s="21"/>
      <c r="B42" s="21"/>
      <c r="C42" s="21"/>
      <c r="D42" s="35" t="s">
        <v>15</v>
      </c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37"/>
      <c r="T42" s="46" t="str">
        <f>_xlfn.CONCAT(D42," ",E42," ")</f>
        <v xml:space="preserve">For  </v>
      </c>
      <c r="V42" s="21"/>
      <c r="W42" s="21"/>
      <c r="X42" s="21"/>
      <c r="Y42" s="21"/>
      <c r="Z42" s="21"/>
      <c r="AA42" s="21"/>
    </row>
    <row r="43" spans="1:27" ht="17.100000000000001" customHeight="1" x14ac:dyDescent="0.25">
      <c r="A43" s="21"/>
      <c r="B43" s="21"/>
      <c r="C43" s="21"/>
      <c r="D43" s="35" t="s">
        <v>26</v>
      </c>
      <c r="E43" s="28"/>
      <c r="F43" s="21"/>
      <c r="G43" s="54"/>
      <c r="H43" s="54"/>
      <c r="I43" s="54"/>
      <c r="J43" s="54"/>
      <c r="K43" s="39" t="s">
        <v>16</v>
      </c>
      <c r="L43" s="54"/>
      <c r="M43" s="54"/>
      <c r="N43" s="54"/>
      <c r="O43" s="54"/>
      <c r="P43" s="39" t="s">
        <v>23</v>
      </c>
      <c r="Q43" s="83"/>
      <c r="R43" s="83"/>
      <c r="S43" s="37"/>
      <c r="T43" s="46" t="str">
        <f>_xlfn.CONCAT(D43," ",TEXT(G43, "mm/dd/yyyy")," ",K43,TEXT(L43, "mm/dd/yyyy")," ",P43," ",Q43)</f>
        <v xml:space="preserve">To be paid from 01/00/1900 to 01/00/1900 on </v>
      </c>
      <c r="V43" s="21"/>
      <c r="W43" s="21"/>
      <c r="X43" s="21"/>
      <c r="Y43" s="21"/>
      <c r="Z43" s="21"/>
      <c r="AA43" s="21"/>
    </row>
    <row r="44" spans="1:27" ht="12.95" customHeight="1" x14ac:dyDescent="0.25">
      <c r="A44" s="21"/>
      <c r="B44" s="21"/>
      <c r="C44" s="21"/>
      <c r="D44" s="35"/>
      <c r="E44" s="28"/>
      <c r="F44" s="21"/>
      <c r="G44" s="84" t="s">
        <v>17</v>
      </c>
      <c r="H44" s="84"/>
      <c r="I44" s="84"/>
      <c r="J44" s="84"/>
      <c r="K44" s="39"/>
      <c r="L44" s="81" t="s">
        <v>18</v>
      </c>
      <c r="M44" s="81"/>
      <c r="N44" s="81"/>
      <c r="O44" s="81"/>
      <c r="P44" s="21"/>
      <c r="Q44" s="85" t="s">
        <v>19</v>
      </c>
      <c r="R44" s="85"/>
      <c r="S44" s="37"/>
      <c r="T44" s="21"/>
      <c r="V44" s="21"/>
      <c r="W44" s="21"/>
      <c r="X44" s="21"/>
      <c r="Y44" s="21"/>
      <c r="Z44" s="21"/>
      <c r="AA44" s="21"/>
    </row>
    <row r="45" spans="1:27" ht="17.100000000000001" customHeight="1" x14ac:dyDescent="0.25">
      <c r="A45" s="21"/>
      <c r="B45" s="21"/>
      <c r="C45" s="21"/>
      <c r="D45" s="42" t="s">
        <v>24</v>
      </c>
      <c r="E45" s="43"/>
      <c r="F45" s="44"/>
      <c r="G45" s="44"/>
      <c r="H45" s="77" t="e">
        <f>IF(ISBLANK(K31), " ", K31+H23)</f>
        <v>#VALUE!</v>
      </c>
      <c r="I45" s="77"/>
      <c r="J45" s="77"/>
      <c r="K45" s="86" t="s">
        <v>25</v>
      </c>
      <c r="L45" s="86"/>
      <c r="M45" s="86"/>
      <c r="N45" s="86"/>
      <c r="O45" s="78" t="str">
        <f>IF(ISBLANK(K30), " ", K30+O23)</f>
        <v xml:space="preserve"> </v>
      </c>
      <c r="P45" s="79"/>
      <c r="Q45" s="79"/>
      <c r="R45" s="79"/>
      <c r="S45" s="45"/>
      <c r="T45" s="46" t="e">
        <f>_xlfn.CONCAT(D45," ",TEXT(H45,"0.0000_);(0.0000)"),K45," ",TEXT(O45,"$#,##0.00_);($#,##0.00)"))</f>
        <v>#VALUE!</v>
      </c>
      <c r="V45" s="21"/>
      <c r="W45" s="21"/>
      <c r="X45" s="21"/>
      <c r="Y45" s="21"/>
      <c r="Z45" s="21"/>
      <c r="AA45" s="21"/>
    </row>
    <row r="46" spans="1:27" ht="17.100000000000001" customHeight="1" x14ac:dyDescent="0.25">
      <c r="A46" s="21"/>
      <c r="B46" s="21"/>
      <c r="C46" s="21"/>
      <c r="D46" s="21"/>
      <c r="E46" s="28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7" ht="18.75" x14ac:dyDescent="0.3">
      <c r="A47" s="87" t="s">
        <v>57</v>
      </c>
      <c r="B47" s="88"/>
      <c r="C47" s="88"/>
      <c r="D47" s="15"/>
      <c r="E47" s="66" t="s">
        <v>50</v>
      </c>
      <c r="F47" s="66"/>
      <c r="G47" s="67" t="str">
        <f>IF(ISBLANK(G25)," ",G25)</f>
        <v>P02</v>
      </c>
      <c r="H47" s="67"/>
      <c r="I47" s="68" t="s">
        <v>51</v>
      </c>
      <c r="J47" s="68"/>
      <c r="K47" s="23"/>
      <c r="L47" s="16"/>
      <c r="M47" s="68" t="s">
        <v>1</v>
      </c>
      <c r="N47" s="68"/>
      <c r="O47" s="68"/>
      <c r="P47" s="68"/>
      <c r="Q47" s="69"/>
      <c r="R47" s="69"/>
      <c r="S47" s="69"/>
      <c r="T47" s="70"/>
    </row>
    <row r="48" spans="1:27" ht="6" customHeight="1" x14ac:dyDescent="0.25"/>
    <row r="49" spans="1:27" ht="17.100000000000001" customHeight="1" x14ac:dyDescent="0.25">
      <c r="A49" s="47" t="s">
        <v>86</v>
      </c>
      <c r="B49" s="47"/>
      <c r="C49" s="47"/>
      <c r="D49" s="47"/>
      <c r="E49" s="47"/>
      <c r="F49" s="47"/>
      <c r="G49" s="47"/>
      <c r="H49" s="47"/>
      <c r="I49" s="47"/>
      <c r="J49" s="21"/>
      <c r="K49" s="73" t="str">
        <f>IF(ISBLANK(Q47)," ",K5)</f>
        <v xml:space="preserve"> </v>
      </c>
      <c r="L49" s="73"/>
      <c r="M49" s="73"/>
      <c r="N49" s="73"/>
      <c r="O49" s="21"/>
      <c r="P49" s="21"/>
      <c r="Q49" s="21"/>
      <c r="R49" s="21"/>
      <c r="S49" s="21"/>
      <c r="T49" s="21"/>
    </row>
    <row r="50" spans="1:27" x14ac:dyDescent="0.25">
      <c r="A50" s="47" t="s">
        <v>3</v>
      </c>
      <c r="B50" s="47"/>
      <c r="C50" s="47"/>
      <c r="D50" s="47"/>
      <c r="E50" s="47"/>
      <c r="F50" s="47"/>
      <c r="G50" s="47"/>
      <c r="H50" s="47"/>
      <c r="I50" s="47"/>
      <c r="J50" s="21"/>
      <c r="K50" s="48" t="str">
        <f>IF(ISBLANK(Q47), " ", K49/9)</f>
        <v xml:space="preserve"> </v>
      </c>
      <c r="L50" s="48"/>
      <c r="M50" s="48"/>
      <c r="N50" s="48"/>
      <c r="O50" s="21"/>
      <c r="P50" s="21"/>
      <c r="Q50" s="21"/>
      <c r="R50" s="21"/>
      <c r="S50" s="21"/>
      <c r="T50" s="21"/>
    </row>
    <row r="51" spans="1:27" ht="6" customHeight="1" x14ac:dyDescent="0.25">
      <c r="A51" s="21"/>
      <c r="B51" s="21"/>
      <c r="C51" s="21"/>
      <c r="D51" s="27"/>
      <c r="E51" s="28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7" ht="17.100000000000001" customHeight="1" x14ac:dyDescent="0.25">
      <c r="A52" s="47" t="s">
        <v>4</v>
      </c>
      <c r="B52" s="47"/>
      <c r="C52" s="47"/>
      <c r="D52" s="47"/>
      <c r="E52" s="47"/>
      <c r="F52" s="47"/>
      <c r="G52" s="47"/>
      <c r="H52" s="47"/>
      <c r="I52" s="47"/>
      <c r="J52" s="21"/>
      <c r="K52" s="49"/>
      <c r="L52" s="49"/>
      <c r="M52" s="49"/>
      <c r="N52" s="49"/>
      <c r="O52" s="26" t="s">
        <v>87</v>
      </c>
      <c r="P52" s="21" t="s">
        <v>2</v>
      </c>
      <c r="Q52" s="21"/>
      <c r="R52" s="21"/>
      <c r="S52" s="21"/>
      <c r="T52" s="21"/>
      <c r="V52" s="18" t="s">
        <v>5</v>
      </c>
    </row>
    <row r="53" spans="1:27" ht="17.100000000000001" customHeight="1" x14ac:dyDescent="0.25">
      <c r="A53" s="47" t="s">
        <v>22</v>
      </c>
      <c r="B53" s="47"/>
      <c r="C53" s="47"/>
      <c r="D53" s="47"/>
      <c r="E53" s="47"/>
      <c r="F53" s="47"/>
      <c r="G53" s="47"/>
      <c r="H53" s="47"/>
      <c r="I53" s="47"/>
      <c r="J53" s="21"/>
      <c r="K53" s="50" t="str">
        <f>IF(ISBLANK(K52), " ", K52/K50)</f>
        <v xml:space="preserve"> </v>
      </c>
      <c r="L53" s="50"/>
      <c r="M53" s="50"/>
      <c r="N53" s="50"/>
      <c r="O53" s="21"/>
      <c r="P53" s="21"/>
      <c r="Q53" s="21"/>
      <c r="R53" s="21"/>
      <c r="S53" s="21"/>
      <c r="T53" s="21"/>
      <c r="V53" s="82" t="s">
        <v>11</v>
      </c>
    </row>
    <row r="54" spans="1:27" ht="6" customHeight="1" x14ac:dyDescent="0.25">
      <c r="A54" s="21"/>
      <c r="B54" s="21"/>
      <c r="C54" s="21"/>
      <c r="D54" s="27"/>
      <c r="E54" s="28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V54" s="82"/>
    </row>
    <row r="55" spans="1:27" ht="17.100000000000001" customHeight="1" x14ac:dyDescent="0.25">
      <c r="A55" s="21"/>
      <c r="B55" s="21"/>
      <c r="C55" s="21"/>
      <c r="D55" s="56" t="s">
        <v>6</v>
      </c>
      <c r="E55" s="57"/>
      <c r="F55" s="57"/>
      <c r="G55" s="57"/>
      <c r="H55" s="57"/>
      <c r="I55" s="58"/>
      <c r="J55" s="21"/>
      <c r="K55" s="59" t="str">
        <f>IF(ISBLANK(K53), " ", K53)</f>
        <v xml:space="preserve"> </v>
      </c>
      <c r="L55" s="60"/>
      <c r="M55" s="29" t="s">
        <v>7</v>
      </c>
      <c r="N55" s="60" t="str">
        <f>IF(ISBLANK(K52)," ",K53+H45)</f>
        <v xml:space="preserve"> </v>
      </c>
      <c r="O55" s="60"/>
      <c r="P55" s="60"/>
      <c r="Q55" s="30" t="s">
        <v>8</v>
      </c>
      <c r="R55" s="30"/>
      <c r="S55" s="30"/>
      <c r="T55" s="35"/>
      <c r="V55" s="19" t="str">
        <f>CONCATENATE(TEXT(K55,"0.0000_);(0.0000)"),"of ",TEXT(N55,"0.0000_);(0.0000)"),"Summer Months")</f>
        <v xml:space="preserve"> of  Summer Months</v>
      </c>
    </row>
    <row r="56" spans="1:27" ht="6" customHeight="1" x14ac:dyDescent="0.25">
      <c r="A56" s="21"/>
      <c r="B56" s="21"/>
      <c r="C56" s="21"/>
      <c r="D56" s="21"/>
      <c r="E56" s="28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7" ht="17.100000000000001" customHeight="1" x14ac:dyDescent="0.25">
      <c r="A57" s="53" t="s">
        <v>75</v>
      </c>
      <c r="B57" s="53"/>
      <c r="C57" s="53"/>
      <c r="D57" s="53"/>
      <c r="E57" s="53"/>
      <c r="F57" s="53"/>
      <c r="G57" s="53"/>
      <c r="H57" s="53"/>
      <c r="I57" s="53"/>
      <c r="J57" s="21"/>
      <c r="K57" s="61"/>
      <c r="L57" s="61"/>
      <c r="M57" s="61"/>
      <c r="N57" s="61"/>
      <c r="O57" s="26" t="s">
        <v>87</v>
      </c>
      <c r="P57" s="21" t="s">
        <v>2</v>
      </c>
      <c r="Q57" s="21"/>
      <c r="R57" s="21"/>
      <c r="S57" s="21"/>
      <c r="T57" s="21"/>
      <c r="V57" s="18" t="s">
        <v>9</v>
      </c>
    </row>
    <row r="58" spans="1:27" ht="17.100000000000001" customHeight="1" x14ac:dyDescent="0.25">
      <c r="A58" s="21"/>
      <c r="B58" s="21"/>
      <c r="C58" s="21"/>
      <c r="D58" s="56" t="s">
        <v>10</v>
      </c>
      <c r="E58" s="57"/>
      <c r="F58" s="57"/>
      <c r="G58" s="57"/>
      <c r="H58" s="57"/>
      <c r="I58" s="58"/>
      <c r="J58" s="21"/>
      <c r="K58" s="62" t="str">
        <f>IF(ISBLANK(K57), " ", K52/K57*24)</f>
        <v xml:space="preserve"> </v>
      </c>
      <c r="L58" s="57"/>
      <c r="M58" s="57"/>
      <c r="N58" s="58"/>
      <c r="O58" s="21"/>
      <c r="P58" s="21"/>
      <c r="Q58" s="21"/>
      <c r="R58" s="21"/>
      <c r="S58" s="21"/>
      <c r="T58" s="21"/>
      <c r="V58" s="82" t="s">
        <v>11</v>
      </c>
    </row>
    <row r="59" spans="1:27" ht="6" customHeight="1" x14ac:dyDescent="0.25">
      <c r="A59" s="21"/>
      <c r="B59" s="21"/>
      <c r="C59" s="21"/>
      <c r="D59" s="21"/>
      <c r="E59" s="28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V59" s="82"/>
    </row>
    <row r="60" spans="1:27" ht="17.100000000000001" customHeight="1" x14ac:dyDescent="0.25">
      <c r="A60" s="51" t="s">
        <v>12</v>
      </c>
      <c r="B60" s="51"/>
      <c r="C60" s="21"/>
      <c r="D60" s="31" t="s">
        <v>20</v>
      </c>
      <c r="E60" s="32"/>
      <c r="F60" s="33"/>
      <c r="G60" s="52" t="str">
        <f>IF(ISBLANK(K49), " ", K49)</f>
        <v xml:space="preserve"> </v>
      </c>
      <c r="H60" s="52"/>
      <c r="I60" s="52"/>
      <c r="J60" s="52"/>
      <c r="K60" s="33"/>
      <c r="L60" s="33"/>
      <c r="M60" s="33"/>
      <c r="N60" s="33"/>
      <c r="O60" s="33"/>
      <c r="P60" s="33"/>
      <c r="Q60" s="33"/>
      <c r="R60" s="33"/>
      <c r="S60" s="34"/>
      <c r="T60" s="46" t="str">
        <f>_xlfn.CONCAT(D60,": ",TEXT(G60,"$#,##0.00_);($#,##0.00)"))</f>
        <v xml:space="preserve">Base salary:  </v>
      </c>
      <c r="V60" s="20" t="e">
        <f>T60&amp;CHAR(10)&amp;T61&amp;CHAR(10)&amp;T62&amp;CHAR(10)&amp;T64&amp;CHAR(10)&amp;T65&amp;CHAR(10)&amp;T67&amp;CHAR(10)&amp;$U$2</f>
        <v>#VALUE!</v>
      </c>
      <c r="W60" s="21"/>
      <c r="X60" s="21"/>
      <c r="Y60" s="21"/>
      <c r="Z60" s="21"/>
      <c r="AA60" s="21"/>
    </row>
    <row r="61" spans="1:27" ht="17.100000000000001" customHeight="1" x14ac:dyDescent="0.25">
      <c r="A61" s="21"/>
      <c r="B61" s="21"/>
      <c r="C61" s="21"/>
      <c r="D61" s="35" t="s">
        <v>13</v>
      </c>
      <c r="E61" s="36"/>
      <c r="F61" s="72" t="str">
        <f>IF(ISBLANK(K53), " ", K53)</f>
        <v xml:space="preserve"> </v>
      </c>
      <c r="G61" s="72"/>
      <c r="H61" s="72"/>
      <c r="I61" s="21" t="s">
        <v>14</v>
      </c>
      <c r="J61" s="21"/>
      <c r="K61" s="21"/>
      <c r="L61" s="21"/>
      <c r="M61" s="21"/>
      <c r="N61" s="76" t="str">
        <f>IF(ISBLANK(K52), " ", K52)</f>
        <v xml:space="preserve"> </v>
      </c>
      <c r="O61" s="76"/>
      <c r="P61" s="76"/>
      <c r="Q61" s="21"/>
      <c r="R61" s="21"/>
      <c r="S61" s="37"/>
      <c r="T61" s="46" t="str">
        <f>_xlfn.CONCAT(D61," ",TEXT(F61,"0.0000_);(0.0000)"),I61," ",TEXT(N61,"$#,##0.00_);($#,##0.00)"))</f>
        <v xml:space="preserve">Adding  summer month(s) at  </v>
      </c>
      <c r="W61" s="21"/>
      <c r="X61" s="21"/>
      <c r="Y61" s="21"/>
      <c r="Z61" s="21"/>
      <c r="AA61" s="21"/>
    </row>
    <row r="62" spans="1:27" ht="17.100000000000001" customHeight="1" x14ac:dyDescent="0.25">
      <c r="A62" s="21"/>
      <c r="B62" s="21"/>
      <c r="C62" s="21"/>
      <c r="D62" s="35" t="s">
        <v>21</v>
      </c>
      <c r="E62" s="28"/>
      <c r="F62" s="21"/>
      <c r="G62" s="21"/>
      <c r="H62" s="38"/>
      <c r="I62" s="80"/>
      <c r="J62" s="80"/>
      <c r="K62" s="80"/>
      <c r="L62" s="80"/>
      <c r="M62" s="39" t="s">
        <v>16</v>
      </c>
      <c r="N62" s="80"/>
      <c r="O62" s="80"/>
      <c r="P62" s="80"/>
      <c r="Q62" s="80"/>
      <c r="R62" s="21"/>
      <c r="S62" s="37"/>
      <c r="T62" s="46" t="str">
        <f>_xlfn.CONCAT(D62," ",TEXT(I62, "mm/dd/yyyy")," ",M62,TEXT(N62, "mm/dd/yyyy")," ")</f>
        <v xml:space="preserve">For effort performed from 01/00/1900 to 01/00/1900 </v>
      </c>
      <c r="W62" s="21"/>
      <c r="X62" s="21"/>
      <c r="Y62" s="21"/>
      <c r="Z62" s="21"/>
      <c r="AA62" s="21"/>
    </row>
    <row r="63" spans="1:27" ht="12.95" customHeight="1" x14ac:dyDescent="0.25">
      <c r="A63" s="21"/>
      <c r="B63" s="21"/>
      <c r="C63" s="21"/>
      <c r="D63" s="35"/>
      <c r="E63" s="28"/>
      <c r="F63" s="21"/>
      <c r="G63" s="21"/>
      <c r="H63" s="40"/>
      <c r="I63" s="41"/>
      <c r="J63" s="41" t="s">
        <v>17</v>
      </c>
      <c r="K63" s="41"/>
      <c r="L63" s="41"/>
      <c r="M63" s="39"/>
      <c r="N63" s="81" t="s">
        <v>18</v>
      </c>
      <c r="O63" s="81"/>
      <c r="P63" s="81"/>
      <c r="Q63" s="81"/>
      <c r="R63" s="21"/>
      <c r="S63" s="37"/>
      <c r="T63" s="46"/>
      <c r="W63" s="21"/>
      <c r="X63" s="21"/>
      <c r="Y63" s="21"/>
      <c r="Z63" s="21"/>
      <c r="AA63" s="21"/>
    </row>
    <row r="64" spans="1:27" ht="17.100000000000001" customHeight="1" x14ac:dyDescent="0.25">
      <c r="A64" s="21"/>
      <c r="B64" s="21"/>
      <c r="C64" s="21"/>
      <c r="D64" s="35" t="s">
        <v>15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37"/>
      <c r="T64" s="46" t="str">
        <f>_xlfn.CONCAT(D64," ",E64," ")</f>
        <v xml:space="preserve">For  </v>
      </c>
      <c r="V64" s="21"/>
      <c r="W64" s="21"/>
      <c r="X64" s="21"/>
      <c r="Y64" s="21"/>
      <c r="Z64" s="21"/>
      <c r="AA64" s="21"/>
    </row>
    <row r="65" spans="1:27" ht="17.100000000000001" customHeight="1" x14ac:dyDescent="0.25">
      <c r="A65" s="21"/>
      <c r="B65" s="21"/>
      <c r="C65" s="21"/>
      <c r="D65" s="35" t="s">
        <v>26</v>
      </c>
      <c r="E65" s="28"/>
      <c r="F65" s="21"/>
      <c r="G65" s="54"/>
      <c r="H65" s="54"/>
      <c r="I65" s="54"/>
      <c r="J65" s="54"/>
      <c r="K65" s="39" t="s">
        <v>16</v>
      </c>
      <c r="L65" s="54"/>
      <c r="M65" s="54"/>
      <c r="N65" s="54"/>
      <c r="O65" s="54"/>
      <c r="P65" s="39" t="s">
        <v>23</v>
      </c>
      <c r="Q65" s="83"/>
      <c r="R65" s="83"/>
      <c r="S65" s="37"/>
      <c r="T65" s="46" t="str">
        <f>_xlfn.CONCAT(D65," ",TEXT(G65, "mm/dd/yyyy")," ",K65,TEXT(L65, "mm/dd/yyyy")," ",P65," ",Q65)</f>
        <v xml:space="preserve">To be paid from 01/00/1900 to 01/00/1900 on </v>
      </c>
      <c r="V65" s="21"/>
      <c r="W65" s="21"/>
      <c r="X65" s="21"/>
      <c r="Y65" s="21"/>
      <c r="Z65" s="21"/>
      <c r="AA65" s="21"/>
    </row>
    <row r="66" spans="1:27" ht="12.95" customHeight="1" x14ac:dyDescent="0.25">
      <c r="A66" s="21"/>
      <c r="B66" s="21"/>
      <c r="C66" s="21"/>
      <c r="D66" s="35"/>
      <c r="E66" s="28"/>
      <c r="F66" s="21"/>
      <c r="G66" s="84" t="s">
        <v>17</v>
      </c>
      <c r="H66" s="84"/>
      <c r="I66" s="84"/>
      <c r="J66" s="84"/>
      <c r="K66" s="39"/>
      <c r="L66" s="81" t="s">
        <v>18</v>
      </c>
      <c r="M66" s="81"/>
      <c r="N66" s="81"/>
      <c r="O66" s="81"/>
      <c r="P66" s="21"/>
      <c r="Q66" s="85" t="s">
        <v>19</v>
      </c>
      <c r="R66" s="85"/>
      <c r="S66" s="37"/>
      <c r="T66" s="21"/>
      <c r="V66" s="21"/>
      <c r="W66" s="21"/>
      <c r="X66" s="21"/>
      <c r="Y66" s="21"/>
      <c r="Z66" s="21"/>
      <c r="AA66" s="21"/>
    </row>
    <row r="67" spans="1:27" ht="17.100000000000001" customHeight="1" x14ac:dyDescent="0.25">
      <c r="A67" s="21"/>
      <c r="B67" s="21"/>
      <c r="C67" s="21"/>
      <c r="D67" s="42" t="s">
        <v>24</v>
      </c>
      <c r="E67" s="43"/>
      <c r="F67" s="44"/>
      <c r="G67" s="44"/>
      <c r="H67" s="77" t="e">
        <f>IF(ISBLANK(K53), " ", K53+H45)</f>
        <v>#VALUE!</v>
      </c>
      <c r="I67" s="77"/>
      <c r="J67" s="77"/>
      <c r="K67" s="86" t="s">
        <v>25</v>
      </c>
      <c r="L67" s="86"/>
      <c r="M67" s="86"/>
      <c r="N67" s="86"/>
      <c r="O67" s="78" t="str">
        <f>IF(ISBLANK(K52), " ", K52+O45)</f>
        <v xml:space="preserve"> </v>
      </c>
      <c r="P67" s="79"/>
      <c r="Q67" s="79"/>
      <c r="R67" s="79"/>
      <c r="S67" s="45"/>
      <c r="T67" s="46" t="e">
        <f>_xlfn.CONCAT(D67," ",TEXT(H67,"0.0000_);(0.0000)"),K67," ",TEXT(O67,"$#,##0.00_);($#,##0.00)"))</f>
        <v>#VALUE!</v>
      </c>
      <c r="V67" s="21"/>
      <c r="W67" s="21"/>
      <c r="X67" s="21"/>
      <c r="Y67" s="21"/>
      <c r="Z67" s="21"/>
      <c r="AA67" s="21"/>
    </row>
    <row r="68" spans="1:27" ht="17.100000000000001" customHeight="1" x14ac:dyDescent="0.25"/>
    <row r="69" spans="1:27" ht="18.75" x14ac:dyDescent="0.3">
      <c r="A69" s="87" t="s">
        <v>56</v>
      </c>
      <c r="B69" s="88"/>
      <c r="C69" s="88"/>
      <c r="D69" s="15"/>
      <c r="E69" s="66" t="s">
        <v>50</v>
      </c>
      <c r="F69" s="66"/>
      <c r="G69" s="67" t="str">
        <f>IF(ISBLANK(G47)," ",G47)</f>
        <v>P02</v>
      </c>
      <c r="H69" s="67"/>
      <c r="I69" s="68" t="s">
        <v>51</v>
      </c>
      <c r="J69" s="68"/>
      <c r="K69" s="23"/>
      <c r="L69" s="16"/>
      <c r="M69" s="68" t="s">
        <v>1</v>
      </c>
      <c r="N69" s="68"/>
      <c r="O69" s="68"/>
      <c r="P69" s="68"/>
      <c r="Q69" s="69"/>
      <c r="R69" s="69"/>
      <c r="S69" s="69"/>
      <c r="T69" s="70"/>
    </row>
    <row r="70" spans="1:27" ht="6" customHeight="1" x14ac:dyDescent="0.25"/>
    <row r="71" spans="1:27" ht="17.100000000000001" customHeight="1" x14ac:dyDescent="0.25">
      <c r="A71" s="47" t="s">
        <v>86</v>
      </c>
      <c r="B71" s="47"/>
      <c r="C71" s="47"/>
      <c r="D71" s="47"/>
      <c r="E71" s="47"/>
      <c r="F71" s="47"/>
      <c r="G71" s="47"/>
      <c r="H71" s="47"/>
      <c r="I71" s="47"/>
      <c r="J71" s="21"/>
      <c r="K71" s="73" t="str">
        <f>IF(ISBLANK(Q69)," ",K5)</f>
        <v xml:space="preserve"> </v>
      </c>
      <c r="L71" s="73"/>
      <c r="M71" s="73"/>
      <c r="N71" s="73"/>
      <c r="O71" s="21"/>
      <c r="P71" s="21"/>
      <c r="Q71" s="21"/>
      <c r="R71" s="21"/>
      <c r="S71" s="21"/>
      <c r="T71" s="21"/>
    </row>
    <row r="72" spans="1:27" x14ac:dyDescent="0.25">
      <c r="A72" s="47" t="s">
        <v>3</v>
      </c>
      <c r="B72" s="47"/>
      <c r="C72" s="47"/>
      <c r="D72" s="47"/>
      <c r="E72" s="47"/>
      <c r="F72" s="47"/>
      <c r="G72" s="47"/>
      <c r="H72" s="47"/>
      <c r="I72" s="47"/>
      <c r="J72" s="21"/>
      <c r="K72" s="48" t="str">
        <f>IF(ISBLANK(Q69), " ", K71/9)</f>
        <v xml:space="preserve"> </v>
      </c>
      <c r="L72" s="48"/>
      <c r="M72" s="48"/>
      <c r="N72" s="48"/>
      <c r="O72" s="21"/>
      <c r="P72" s="21"/>
      <c r="Q72" s="21"/>
      <c r="R72" s="21"/>
      <c r="S72" s="21"/>
      <c r="T72" s="21"/>
    </row>
    <row r="73" spans="1:27" ht="6" customHeight="1" x14ac:dyDescent="0.25">
      <c r="A73" s="21"/>
      <c r="B73" s="21"/>
      <c r="C73" s="21"/>
      <c r="D73" s="27"/>
      <c r="E73" s="28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7" ht="17.100000000000001" customHeight="1" x14ac:dyDescent="0.25">
      <c r="A74" s="47" t="s">
        <v>4</v>
      </c>
      <c r="B74" s="47"/>
      <c r="C74" s="47"/>
      <c r="D74" s="47"/>
      <c r="E74" s="47"/>
      <c r="F74" s="47"/>
      <c r="G74" s="47"/>
      <c r="H74" s="47"/>
      <c r="I74" s="47"/>
      <c r="J74" s="21"/>
      <c r="K74" s="49"/>
      <c r="L74" s="49"/>
      <c r="M74" s="49"/>
      <c r="N74" s="49"/>
      <c r="O74" s="26" t="s">
        <v>87</v>
      </c>
      <c r="P74" s="21" t="s">
        <v>2</v>
      </c>
      <c r="Q74" s="21"/>
      <c r="R74" s="21"/>
      <c r="S74" s="21"/>
      <c r="T74" s="21"/>
      <c r="V74" s="18" t="s">
        <v>5</v>
      </c>
    </row>
    <row r="75" spans="1:27" ht="17.100000000000001" customHeight="1" x14ac:dyDescent="0.25">
      <c r="A75" s="47" t="s">
        <v>22</v>
      </c>
      <c r="B75" s="47"/>
      <c r="C75" s="47"/>
      <c r="D75" s="47"/>
      <c r="E75" s="47"/>
      <c r="F75" s="47"/>
      <c r="G75" s="47"/>
      <c r="H75" s="47"/>
      <c r="I75" s="47"/>
      <c r="J75" s="21"/>
      <c r="K75" s="50" t="str">
        <f>IF(ISBLANK(K74), " ", K74/K72)</f>
        <v xml:space="preserve"> </v>
      </c>
      <c r="L75" s="50"/>
      <c r="M75" s="50"/>
      <c r="N75" s="50"/>
      <c r="O75" s="21"/>
      <c r="P75" s="21"/>
      <c r="Q75" s="21"/>
      <c r="R75" s="21"/>
      <c r="S75" s="21"/>
      <c r="T75" s="21"/>
      <c r="V75" s="82" t="s">
        <v>11</v>
      </c>
    </row>
    <row r="76" spans="1:27" ht="6" customHeight="1" x14ac:dyDescent="0.25">
      <c r="A76" s="21"/>
      <c r="B76" s="21"/>
      <c r="C76" s="21"/>
      <c r="D76" s="27"/>
      <c r="E76" s="28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V76" s="82"/>
    </row>
    <row r="77" spans="1:27" ht="17.100000000000001" customHeight="1" x14ac:dyDescent="0.25">
      <c r="A77" s="21"/>
      <c r="B77" s="21"/>
      <c r="C77" s="21"/>
      <c r="D77" s="56" t="s">
        <v>6</v>
      </c>
      <c r="E77" s="57"/>
      <c r="F77" s="57"/>
      <c r="G77" s="57"/>
      <c r="H77" s="57"/>
      <c r="I77" s="58"/>
      <c r="J77" s="21"/>
      <c r="K77" s="59" t="str">
        <f>IF(ISBLANK(K75), " ", K75)</f>
        <v xml:space="preserve"> </v>
      </c>
      <c r="L77" s="60"/>
      <c r="M77" s="29" t="s">
        <v>7</v>
      </c>
      <c r="N77" s="60" t="str">
        <f>IF(ISBLANK(K74)," ",K75+H67)</f>
        <v xml:space="preserve"> </v>
      </c>
      <c r="O77" s="60"/>
      <c r="P77" s="60"/>
      <c r="Q77" s="30" t="s">
        <v>8</v>
      </c>
      <c r="R77" s="30"/>
      <c r="S77" s="30"/>
      <c r="T77" s="35"/>
      <c r="V77" s="19" t="str">
        <f>CONCATENATE(TEXT(K77,"0.0000_);(0.0000)"),"of ",TEXT(N77,"0.0000_);(0.0000)"),"Summer Months")</f>
        <v xml:space="preserve"> of  Summer Months</v>
      </c>
    </row>
    <row r="78" spans="1:27" ht="6" customHeight="1" x14ac:dyDescent="0.25">
      <c r="A78" s="21"/>
      <c r="B78" s="21"/>
      <c r="C78" s="21"/>
      <c r="D78" s="21"/>
      <c r="E78" s="28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7" ht="17.100000000000001" customHeight="1" x14ac:dyDescent="0.25">
      <c r="A79" s="53" t="s">
        <v>75</v>
      </c>
      <c r="B79" s="53"/>
      <c r="C79" s="53"/>
      <c r="D79" s="53"/>
      <c r="E79" s="53"/>
      <c r="F79" s="53"/>
      <c r="G79" s="53"/>
      <c r="H79" s="53"/>
      <c r="I79" s="53"/>
      <c r="J79" s="21"/>
      <c r="K79" s="61"/>
      <c r="L79" s="61"/>
      <c r="M79" s="61"/>
      <c r="N79" s="61"/>
      <c r="O79" s="26" t="s">
        <v>87</v>
      </c>
      <c r="P79" s="21" t="s">
        <v>2</v>
      </c>
      <c r="Q79" s="21"/>
      <c r="R79" s="21"/>
      <c r="S79" s="21"/>
      <c r="T79" s="21"/>
      <c r="V79" s="18" t="s">
        <v>9</v>
      </c>
    </row>
    <row r="80" spans="1:27" ht="17.100000000000001" customHeight="1" x14ac:dyDescent="0.25">
      <c r="A80" s="21"/>
      <c r="B80" s="21"/>
      <c r="C80" s="21"/>
      <c r="D80" s="56" t="s">
        <v>10</v>
      </c>
      <c r="E80" s="57"/>
      <c r="F80" s="57"/>
      <c r="G80" s="57"/>
      <c r="H80" s="57"/>
      <c r="I80" s="58"/>
      <c r="J80" s="21"/>
      <c r="K80" s="62" t="str">
        <f>IF(ISBLANK(K79), " ", K74/K79*24)</f>
        <v xml:space="preserve"> </v>
      </c>
      <c r="L80" s="57"/>
      <c r="M80" s="57"/>
      <c r="N80" s="58"/>
      <c r="O80" s="21"/>
      <c r="P80" s="21"/>
      <c r="Q80" s="21"/>
      <c r="R80" s="21"/>
      <c r="S80" s="21"/>
      <c r="T80" s="21"/>
      <c r="V80" s="82" t="s">
        <v>11</v>
      </c>
    </row>
    <row r="81" spans="1:27" ht="6" customHeight="1" x14ac:dyDescent="0.25">
      <c r="A81" s="21"/>
      <c r="B81" s="21"/>
      <c r="C81" s="21"/>
      <c r="D81" s="21"/>
      <c r="E81" s="28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V81" s="82"/>
    </row>
    <row r="82" spans="1:27" ht="17.100000000000001" customHeight="1" x14ac:dyDescent="0.25">
      <c r="A82" s="51" t="s">
        <v>12</v>
      </c>
      <c r="B82" s="51"/>
      <c r="C82" s="21"/>
      <c r="D82" s="31" t="s">
        <v>20</v>
      </c>
      <c r="E82" s="32"/>
      <c r="F82" s="33"/>
      <c r="G82" s="52" t="str">
        <f>IF(ISBLANK(K71), " ", K71)</f>
        <v xml:space="preserve"> </v>
      </c>
      <c r="H82" s="52"/>
      <c r="I82" s="52"/>
      <c r="J82" s="52"/>
      <c r="K82" s="33"/>
      <c r="L82" s="33"/>
      <c r="M82" s="33"/>
      <c r="N82" s="33"/>
      <c r="O82" s="33"/>
      <c r="P82" s="33"/>
      <c r="Q82" s="33"/>
      <c r="R82" s="33"/>
      <c r="S82" s="34"/>
      <c r="T82" s="46" t="str">
        <f>_xlfn.CONCAT(D82,": ",TEXT(G82,"$#,##0.00_);($#,##0.00)"))</f>
        <v xml:space="preserve">Base salary:  </v>
      </c>
      <c r="V82" s="20" t="e">
        <f>T82&amp;CHAR(10)&amp;T83&amp;CHAR(10)&amp;T84&amp;CHAR(10)&amp;T86&amp;CHAR(10)&amp;T87&amp;CHAR(10)&amp;T89&amp;CHAR(10)&amp;$U$2</f>
        <v>#VALUE!</v>
      </c>
      <c r="W82" s="21"/>
      <c r="X82" s="21"/>
      <c r="Y82" s="21"/>
      <c r="Z82" s="21"/>
      <c r="AA82" s="21"/>
    </row>
    <row r="83" spans="1:27" ht="17.100000000000001" customHeight="1" x14ac:dyDescent="0.25">
      <c r="A83" s="21"/>
      <c r="B83" s="21"/>
      <c r="C83" s="21"/>
      <c r="D83" s="35" t="s">
        <v>13</v>
      </c>
      <c r="E83" s="36"/>
      <c r="F83" s="72" t="str">
        <f>IF(ISBLANK(K75), " ", K75)</f>
        <v xml:space="preserve"> </v>
      </c>
      <c r="G83" s="72"/>
      <c r="H83" s="72"/>
      <c r="I83" s="21" t="s">
        <v>14</v>
      </c>
      <c r="J83" s="21"/>
      <c r="K83" s="21"/>
      <c r="L83" s="21"/>
      <c r="M83" s="21"/>
      <c r="N83" s="76" t="str">
        <f>IF(ISBLANK(K74), " ", K74)</f>
        <v xml:space="preserve"> </v>
      </c>
      <c r="O83" s="76"/>
      <c r="P83" s="76"/>
      <c r="Q83" s="21"/>
      <c r="R83" s="21"/>
      <c r="S83" s="37"/>
      <c r="T83" s="46" t="str">
        <f>_xlfn.CONCAT(D83," ",TEXT(F83,"0.0000_);(0.0000)"),I83," ",TEXT(N83,"$#,##0.00_);($#,##0.00)"))</f>
        <v xml:space="preserve">Adding  summer month(s) at  </v>
      </c>
      <c r="W83" s="21"/>
      <c r="X83" s="21"/>
      <c r="Y83" s="21"/>
      <c r="Z83" s="21"/>
      <c r="AA83" s="21"/>
    </row>
    <row r="84" spans="1:27" ht="17.100000000000001" customHeight="1" x14ac:dyDescent="0.25">
      <c r="A84" s="21"/>
      <c r="B84" s="21"/>
      <c r="C84" s="21"/>
      <c r="D84" s="35" t="s">
        <v>21</v>
      </c>
      <c r="E84" s="28"/>
      <c r="F84" s="21"/>
      <c r="G84" s="21"/>
      <c r="H84" s="38"/>
      <c r="I84" s="80"/>
      <c r="J84" s="80"/>
      <c r="K84" s="80"/>
      <c r="L84" s="80"/>
      <c r="M84" s="39" t="s">
        <v>16</v>
      </c>
      <c r="N84" s="80"/>
      <c r="O84" s="80"/>
      <c r="P84" s="80"/>
      <c r="Q84" s="80"/>
      <c r="R84" s="21"/>
      <c r="S84" s="37"/>
      <c r="T84" s="46" t="str">
        <f>_xlfn.CONCAT(D84," ",TEXT(I84, "mm/dd/yyyy")," ",M84,TEXT(N84, "mm/dd/yyyy")," ")</f>
        <v xml:space="preserve">For effort performed from 01/00/1900 to 01/00/1900 </v>
      </c>
      <c r="W84" s="21"/>
      <c r="X84" s="21"/>
      <c r="Y84" s="21"/>
      <c r="Z84" s="21"/>
      <c r="AA84" s="21"/>
    </row>
    <row r="85" spans="1:27" ht="12.95" customHeight="1" x14ac:dyDescent="0.25">
      <c r="A85" s="21"/>
      <c r="B85" s="21"/>
      <c r="C85" s="21"/>
      <c r="D85" s="35"/>
      <c r="E85" s="28"/>
      <c r="F85" s="21"/>
      <c r="G85" s="21"/>
      <c r="H85" s="40"/>
      <c r="I85" s="41"/>
      <c r="J85" s="41" t="s">
        <v>17</v>
      </c>
      <c r="K85" s="41"/>
      <c r="L85" s="41"/>
      <c r="M85" s="39"/>
      <c r="N85" s="81" t="s">
        <v>18</v>
      </c>
      <c r="O85" s="81"/>
      <c r="P85" s="81"/>
      <c r="Q85" s="81"/>
      <c r="R85" s="21"/>
      <c r="S85" s="37"/>
      <c r="T85" s="46"/>
      <c r="W85" s="21"/>
      <c r="X85" s="21"/>
      <c r="Y85" s="21"/>
      <c r="Z85" s="21"/>
      <c r="AA85" s="21"/>
    </row>
    <row r="86" spans="1:27" ht="17.100000000000001" customHeight="1" x14ac:dyDescent="0.25">
      <c r="A86" s="21"/>
      <c r="B86" s="21"/>
      <c r="C86" s="21"/>
      <c r="D86" s="35" t="s">
        <v>15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7"/>
      <c r="T86" s="46" t="str">
        <f>_xlfn.CONCAT(D86," ",E86," ")</f>
        <v xml:space="preserve">For  </v>
      </c>
      <c r="V86" s="21"/>
      <c r="W86" s="21"/>
      <c r="X86" s="21"/>
      <c r="Y86" s="21"/>
      <c r="Z86" s="21"/>
      <c r="AA86" s="21"/>
    </row>
    <row r="87" spans="1:27" ht="17.100000000000001" customHeight="1" x14ac:dyDescent="0.25">
      <c r="A87" s="21"/>
      <c r="B87" s="21"/>
      <c r="C87" s="21"/>
      <c r="D87" s="35" t="s">
        <v>26</v>
      </c>
      <c r="E87" s="28"/>
      <c r="F87" s="21"/>
      <c r="G87" s="54"/>
      <c r="H87" s="54"/>
      <c r="I87" s="54"/>
      <c r="J87" s="54"/>
      <c r="K87" s="39" t="s">
        <v>16</v>
      </c>
      <c r="L87" s="54"/>
      <c r="M87" s="54"/>
      <c r="N87" s="54"/>
      <c r="O87" s="54"/>
      <c r="P87" s="39" t="s">
        <v>23</v>
      </c>
      <c r="Q87" s="83"/>
      <c r="R87" s="83"/>
      <c r="S87" s="37"/>
      <c r="T87" s="46" t="str">
        <f>_xlfn.CONCAT(D87," ",TEXT(G87, "mm/dd/yyyy")," ",K87,TEXT(L87, "mm/dd/yyyy")," ",P87," ",Q87)</f>
        <v xml:space="preserve">To be paid from 01/00/1900 to 01/00/1900 on </v>
      </c>
      <c r="V87" s="21"/>
      <c r="W87" s="21"/>
      <c r="X87" s="21"/>
      <c r="Y87" s="21"/>
      <c r="Z87" s="21"/>
      <c r="AA87" s="21"/>
    </row>
    <row r="88" spans="1:27" ht="12.95" customHeight="1" x14ac:dyDescent="0.25">
      <c r="A88" s="21"/>
      <c r="B88" s="21"/>
      <c r="C88" s="21"/>
      <c r="D88" s="35"/>
      <c r="E88" s="28"/>
      <c r="F88" s="21"/>
      <c r="G88" s="84" t="s">
        <v>17</v>
      </c>
      <c r="H88" s="84"/>
      <c r="I88" s="84"/>
      <c r="J88" s="84"/>
      <c r="K88" s="39"/>
      <c r="L88" s="81" t="s">
        <v>18</v>
      </c>
      <c r="M88" s="81"/>
      <c r="N88" s="81"/>
      <c r="O88" s="81"/>
      <c r="P88" s="21"/>
      <c r="Q88" s="85" t="s">
        <v>19</v>
      </c>
      <c r="R88" s="85"/>
      <c r="S88" s="37"/>
      <c r="T88" s="21"/>
      <c r="V88" s="21"/>
      <c r="W88" s="21"/>
      <c r="X88" s="21"/>
      <c r="Y88" s="21"/>
      <c r="Z88" s="21"/>
      <c r="AA88" s="21"/>
    </row>
    <row r="89" spans="1:27" ht="17.100000000000001" customHeight="1" x14ac:dyDescent="0.25">
      <c r="A89" s="21"/>
      <c r="B89" s="21"/>
      <c r="C89" s="21"/>
      <c r="D89" s="42" t="s">
        <v>24</v>
      </c>
      <c r="E89" s="43"/>
      <c r="F89" s="44"/>
      <c r="G89" s="44"/>
      <c r="H89" s="77" t="e">
        <f>IF(ISBLANK(K75), " ", K75+H67)</f>
        <v>#VALUE!</v>
      </c>
      <c r="I89" s="77"/>
      <c r="J89" s="77"/>
      <c r="K89" s="86" t="s">
        <v>25</v>
      </c>
      <c r="L89" s="86"/>
      <c r="M89" s="86"/>
      <c r="N89" s="86"/>
      <c r="O89" s="78" t="str">
        <f>IF(ISBLANK(K74), " ", K74+O67)</f>
        <v xml:space="preserve"> </v>
      </c>
      <c r="P89" s="79"/>
      <c r="Q89" s="79"/>
      <c r="R89" s="79"/>
      <c r="S89" s="45"/>
      <c r="T89" s="46" t="e">
        <f>_xlfn.CONCAT(D89," ",TEXT(H89,"0.0000_);(0.0000)"),K89," ",TEXT(O89,"$#,##0.00_);($#,##0.00)"))</f>
        <v>#VALUE!</v>
      </c>
      <c r="V89" s="21"/>
      <c r="W89" s="21"/>
      <c r="X89" s="21"/>
      <c r="Y89" s="21"/>
      <c r="Z89" s="21"/>
      <c r="AA89" s="21"/>
    </row>
    <row r="90" spans="1:27" ht="17.100000000000001" customHeight="1" x14ac:dyDescent="0.25"/>
    <row r="91" spans="1:27" ht="18.75" x14ac:dyDescent="0.3">
      <c r="A91" s="87" t="s">
        <v>55</v>
      </c>
      <c r="B91" s="88"/>
      <c r="C91" s="88"/>
      <c r="D91" s="15"/>
      <c r="E91" s="66" t="s">
        <v>50</v>
      </c>
      <c r="F91" s="66"/>
      <c r="G91" s="67" t="str">
        <f>IF(ISBLANK(G69)," ",G69)</f>
        <v>P02</v>
      </c>
      <c r="H91" s="67"/>
      <c r="I91" s="68" t="s">
        <v>51</v>
      </c>
      <c r="J91" s="68"/>
      <c r="K91" s="23"/>
      <c r="L91" s="16"/>
      <c r="M91" s="68" t="s">
        <v>1</v>
      </c>
      <c r="N91" s="68"/>
      <c r="O91" s="68"/>
      <c r="P91" s="68"/>
      <c r="Q91" s="69"/>
      <c r="R91" s="69"/>
      <c r="S91" s="69"/>
      <c r="T91" s="70"/>
    </row>
    <row r="92" spans="1:27" ht="6" customHeight="1" x14ac:dyDescent="0.25"/>
    <row r="93" spans="1:27" ht="17.100000000000001" customHeight="1" x14ac:dyDescent="0.25">
      <c r="A93" s="47" t="s">
        <v>86</v>
      </c>
      <c r="B93" s="47"/>
      <c r="C93" s="47"/>
      <c r="D93" s="47"/>
      <c r="E93" s="47"/>
      <c r="F93" s="47"/>
      <c r="G93" s="47"/>
      <c r="H93" s="47"/>
      <c r="I93" s="47"/>
      <c r="J93" s="21"/>
      <c r="K93" s="73" t="str">
        <f>IF(ISBLANK(Q91)," ",K5)</f>
        <v xml:space="preserve"> </v>
      </c>
      <c r="L93" s="73"/>
      <c r="M93" s="73"/>
      <c r="N93" s="73"/>
      <c r="O93" s="21"/>
      <c r="P93" s="21"/>
      <c r="Q93" s="21"/>
      <c r="R93" s="21"/>
      <c r="S93" s="21"/>
      <c r="T93" s="21"/>
      <c r="U93" s="21"/>
    </row>
    <row r="94" spans="1:27" ht="17.100000000000001" customHeight="1" x14ac:dyDescent="0.25">
      <c r="A94" s="47" t="s">
        <v>3</v>
      </c>
      <c r="B94" s="47"/>
      <c r="C94" s="47"/>
      <c r="D94" s="47"/>
      <c r="E94" s="47"/>
      <c r="F94" s="47"/>
      <c r="G94" s="47"/>
      <c r="H94" s="47"/>
      <c r="I94" s="47"/>
      <c r="J94" s="21"/>
      <c r="K94" s="48" t="str">
        <f>IF(ISBLANK(Q91), " ", K93/9)</f>
        <v xml:space="preserve"> </v>
      </c>
      <c r="L94" s="48"/>
      <c r="M94" s="48"/>
      <c r="N94" s="48"/>
      <c r="O94" s="21"/>
      <c r="P94" s="21"/>
      <c r="Q94" s="21"/>
      <c r="R94" s="21"/>
      <c r="S94" s="21"/>
      <c r="T94" s="21"/>
      <c r="U94" s="21"/>
    </row>
    <row r="95" spans="1:27" ht="6" customHeight="1" x14ac:dyDescent="0.25">
      <c r="A95" s="21"/>
      <c r="B95" s="21"/>
      <c r="C95" s="21"/>
      <c r="D95" s="27"/>
      <c r="E95" s="28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1:27" ht="17.100000000000001" customHeight="1" x14ac:dyDescent="0.25">
      <c r="A96" s="47" t="s">
        <v>4</v>
      </c>
      <c r="B96" s="47"/>
      <c r="C96" s="47"/>
      <c r="D96" s="47"/>
      <c r="E96" s="47"/>
      <c r="F96" s="47"/>
      <c r="G96" s="47"/>
      <c r="H96" s="47"/>
      <c r="I96" s="47"/>
      <c r="J96" s="21"/>
      <c r="K96" s="49"/>
      <c r="L96" s="49"/>
      <c r="M96" s="49"/>
      <c r="N96" s="49"/>
      <c r="O96" s="26" t="s">
        <v>87</v>
      </c>
      <c r="P96" s="21" t="s">
        <v>2</v>
      </c>
      <c r="Q96" s="21"/>
      <c r="R96" s="21"/>
      <c r="S96" s="21"/>
      <c r="T96" s="21"/>
      <c r="U96" s="21"/>
      <c r="V96" s="18" t="s">
        <v>5</v>
      </c>
    </row>
    <row r="97" spans="1:27" ht="17.100000000000001" customHeight="1" x14ac:dyDescent="0.25">
      <c r="A97" s="47" t="s">
        <v>22</v>
      </c>
      <c r="B97" s="47"/>
      <c r="C97" s="47"/>
      <c r="D97" s="47"/>
      <c r="E97" s="47"/>
      <c r="F97" s="47"/>
      <c r="G97" s="47"/>
      <c r="H97" s="47"/>
      <c r="I97" s="47"/>
      <c r="J97" s="21"/>
      <c r="K97" s="50" t="str">
        <f>IF(ISBLANK(K96), " ", K96/K94)</f>
        <v xml:space="preserve"> </v>
      </c>
      <c r="L97" s="50"/>
      <c r="M97" s="50"/>
      <c r="N97" s="50"/>
      <c r="O97" s="21"/>
      <c r="P97" s="21"/>
      <c r="Q97" s="21"/>
      <c r="R97" s="21"/>
      <c r="S97" s="21"/>
      <c r="T97" s="21"/>
      <c r="U97" s="21"/>
      <c r="V97" s="82" t="s">
        <v>11</v>
      </c>
    </row>
    <row r="98" spans="1:27" ht="6" customHeight="1" x14ac:dyDescent="0.25">
      <c r="A98" s="21"/>
      <c r="B98" s="21"/>
      <c r="C98" s="21"/>
      <c r="D98" s="27"/>
      <c r="E98" s="28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82"/>
    </row>
    <row r="99" spans="1:27" ht="17.100000000000001" customHeight="1" x14ac:dyDescent="0.25">
      <c r="A99" s="21"/>
      <c r="B99" s="21"/>
      <c r="C99" s="21"/>
      <c r="D99" s="56" t="s">
        <v>6</v>
      </c>
      <c r="E99" s="57"/>
      <c r="F99" s="57"/>
      <c r="G99" s="57"/>
      <c r="H99" s="57"/>
      <c r="I99" s="58"/>
      <c r="J99" s="21"/>
      <c r="K99" s="59" t="str">
        <f>IF(ISBLANK(K97), " ", K97)</f>
        <v xml:space="preserve"> </v>
      </c>
      <c r="L99" s="60"/>
      <c r="M99" s="29" t="s">
        <v>7</v>
      </c>
      <c r="N99" s="60" t="str">
        <f>IF(ISBLANK(K96)," ",K97+H89)</f>
        <v xml:space="preserve"> </v>
      </c>
      <c r="O99" s="60"/>
      <c r="P99" s="60"/>
      <c r="Q99" s="30" t="s">
        <v>8</v>
      </c>
      <c r="R99" s="30"/>
      <c r="S99" s="30"/>
      <c r="T99" s="35"/>
      <c r="U99" s="21"/>
      <c r="V99" s="19" t="str">
        <f>CONCATENATE(TEXT(K99,"0.0000_);(0.0000)"),"of ",TEXT(N99,"0.0000_);(0.0000)"),"Summer Months")</f>
        <v xml:space="preserve"> of  Summer Months</v>
      </c>
    </row>
    <row r="100" spans="1:27" ht="6" customHeight="1" x14ac:dyDescent="0.25">
      <c r="A100" s="21"/>
      <c r="B100" s="21"/>
      <c r="C100" s="21"/>
      <c r="D100" s="21"/>
      <c r="E100" s="28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1:27" ht="17.100000000000001" customHeight="1" x14ac:dyDescent="0.25">
      <c r="A101" s="53" t="s">
        <v>75</v>
      </c>
      <c r="B101" s="53"/>
      <c r="C101" s="53"/>
      <c r="D101" s="53"/>
      <c r="E101" s="53"/>
      <c r="F101" s="53"/>
      <c r="G101" s="53"/>
      <c r="H101" s="53"/>
      <c r="I101" s="53"/>
      <c r="J101" s="21"/>
      <c r="K101" s="61"/>
      <c r="L101" s="61"/>
      <c r="M101" s="61"/>
      <c r="N101" s="61"/>
      <c r="O101" s="26" t="s">
        <v>87</v>
      </c>
      <c r="P101" s="21" t="s">
        <v>2</v>
      </c>
      <c r="Q101" s="21"/>
      <c r="R101" s="21"/>
      <c r="S101" s="21"/>
      <c r="T101" s="21"/>
      <c r="U101" s="21"/>
      <c r="V101" s="18" t="s">
        <v>9</v>
      </c>
    </row>
    <row r="102" spans="1:27" ht="17.100000000000001" customHeight="1" x14ac:dyDescent="0.25">
      <c r="A102" s="21"/>
      <c r="B102" s="21"/>
      <c r="C102" s="21"/>
      <c r="D102" s="56" t="s">
        <v>10</v>
      </c>
      <c r="E102" s="57"/>
      <c r="F102" s="57"/>
      <c r="G102" s="57"/>
      <c r="H102" s="57"/>
      <c r="I102" s="58"/>
      <c r="J102" s="21"/>
      <c r="K102" s="62" t="str">
        <f>IF(ISBLANK(K101), " ", K96/K101*24)</f>
        <v xml:space="preserve"> </v>
      </c>
      <c r="L102" s="57"/>
      <c r="M102" s="57"/>
      <c r="N102" s="58"/>
      <c r="O102" s="21"/>
      <c r="P102" s="21"/>
      <c r="Q102" s="21"/>
      <c r="R102" s="21"/>
      <c r="S102" s="21"/>
      <c r="T102" s="21"/>
      <c r="U102" s="21"/>
      <c r="V102" s="82" t="s">
        <v>11</v>
      </c>
    </row>
    <row r="103" spans="1:27" ht="6" customHeight="1" x14ac:dyDescent="0.25">
      <c r="A103" s="21"/>
      <c r="B103" s="21"/>
      <c r="C103" s="21"/>
      <c r="D103" s="21"/>
      <c r="E103" s="28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82"/>
    </row>
    <row r="104" spans="1:27" ht="17.100000000000001" customHeight="1" x14ac:dyDescent="0.25">
      <c r="A104" s="51" t="s">
        <v>12</v>
      </c>
      <c r="B104" s="51"/>
      <c r="C104" s="21"/>
      <c r="D104" s="31" t="s">
        <v>20</v>
      </c>
      <c r="E104" s="32"/>
      <c r="F104" s="33"/>
      <c r="G104" s="52" t="str">
        <f>IF(ISBLANK(K93), " ", K93)</f>
        <v xml:space="preserve"> </v>
      </c>
      <c r="H104" s="52"/>
      <c r="I104" s="52"/>
      <c r="J104" s="52"/>
      <c r="K104" s="33"/>
      <c r="L104" s="33"/>
      <c r="M104" s="33"/>
      <c r="N104" s="33"/>
      <c r="O104" s="33"/>
      <c r="P104" s="33"/>
      <c r="Q104" s="33"/>
      <c r="R104" s="33"/>
      <c r="S104" s="34"/>
      <c r="T104" s="46" t="str">
        <f>_xlfn.CONCAT(D104,": ",TEXT(G104,"$#,##0.00_);($#,##0.00)"))</f>
        <v xml:space="preserve">Base salary:  </v>
      </c>
      <c r="U104" s="21"/>
      <c r="V104" s="20" t="e">
        <f>T104&amp;CHAR(10)&amp;T105&amp;CHAR(10)&amp;T106&amp;CHAR(10)&amp;T108&amp;CHAR(10)&amp;T109&amp;CHAR(10)&amp;T111&amp;CHAR(10)&amp;$U$2</f>
        <v>#VALUE!</v>
      </c>
      <c r="W104" s="21"/>
      <c r="X104" s="21"/>
      <c r="Y104" s="21"/>
      <c r="Z104" s="21"/>
      <c r="AA104" s="21"/>
    </row>
    <row r="105" spans="1:27" ht="17.100000000000001" customHeight="1" x14ac:dyDescent="0.25">
      <c r="A105" s="21"/>
      <c r="B105" s="21"/>
      <c r="C105" s="21"/>
      <c r="D105" s="35" t="s">
        <v>13</v>
      </c>
      <c r="E105" s="36"/>
      <c r="F105" s="72" t="str">
        <f>IF(ISBLANK(K97), " ", K97)</f>
        <v xml:space="preserve"> </v>
      </c>
      <c r="G105" s="72"/>
      <c r="H105" s="72"/>
      <c r="I105" s="21" t="s">
        <v>14</v>
      </c>
      <c r="J105" s="21"/>
      <c r="K105" s="21"/>
      <c r="L105" s="21"/>
      <c r="M105" s="21"/>
      <c r="N105" s="76" t="str">
        <f>IF(ISBLANK(K96), " ", K96)</f>
        <v xml:space="preserve"> </v>
      </c>
      <c r="O105" s="76"/>
      <c r="P105" s="76"/>
      <c r="Q105" s="21"/>
      <c r="R105" s="21"/>
      <c r="S105" s="37"/>
      <c r="T105" s="46" t="str">
        <f>_xlfn.CONCAT(D105," ",TEXT(F105,"0.0000_);(0.0000)"),I105," ",TEXT(N105,"$#,##0.00_);($#,##0.00)"))</f>
        <v xml:space="preserve">Adding  summer month(s) at  </v>
      </c>
      <c r="U105" s="21"/>
      <c r="W105" s="21"/>
      <c r="X105" s="21"/>
      <c r="Y105" s="21"/>
      <c r="Z105" s="21"/>
      <c r="AA105" s="21"/>
    </row>
    <row r="106" spans="1:27" ht="17.100000000000001" customHeight="1" x14ac:dyDescent="0.25">
      <c r="A106" s="21"/>
      <c r="B106" s="21"/>
      <c r="C106" s="21"/>
      <c r="D106" s="35" t="s">
        <v>21</v>
      </c>
      <c r="E106" s="28"/>
      <c r="F106" s="21"/>
      <c r="G106" s="21"/>
      <c r="H106" s="38"/>
      <c r="I106" s="80"/>
      <c r="J106" s="80"/>
      <c r="K106" s="80"/>
      <c r="L106" s="80"/>
      <c r="M106" s="39" t="s">
        <v>16</v>
      </c>
      <c r="N106" s="80"/>
      <c r="O106" s="80"/>
      <c r="P106" s="80"/>
      <c r="Q106" s="80"/>
      <c r="R106" s="21"/>
      <c r="S106" s="37"/>
      <c r="T106" s="46" t="str">
        <f>_xlfn.CONCAT(D106," ",TEXT(I106, "mm/dd/yyyy")," ",M106,TEXT(N106, "mm/dd/yyyy")," ")</f>
        <v xml:space="preserve">For effort performed from 01/00/1900 to 01/00/1900 </v>
      </c>
      <c r="U106" s="21"/>
      <c r="W106" s="21"/>
      <c r="X106" s="21"/>
      <c r="Y106" s="21"/>
      <c r="Z106" s="21"/>
      <c r="AA106" s="21"/>
    </row>
    <row r="107" spans="1:27" ht="12.95" customHeight="1" x14ac:dyDescent="0.25">
      <c r="A107" s="21"/>
      <c r="B107" s="21"/>
      <c r="C107" s="21"/>
      <c r="D107" s="35"/>
      <c r="E107" s="28"/>
      <c r="F107" s="21"/>
      <c r="G107" s="21"/>
      <c r="H107" s="40"/>
      <c r="I107" s="41"/>
      <c r="J107" s="41" t="s">
        <v>17</v>
      </c>
      <c r="K107" s="41"/>
      <c r="L107" s="41"/>
      <c r="M107" s="39"/>
      <c r="N107" s="81" t="s">
        <v>18</v>
      </c>
      <c r="O107" s="81"/>
      <c r="P107" s="81"/>
      <c r="Q107" s="81"/>
      <c r="R107" s="21"/>
      <c r="S107" s="37"/>
      <c r="T107" s="46"/>
      <c r="U107" s="21"/>
      <c r="W107" s="21"/>
      <c r="X107" s="21"/>
      <c r="Y107" s="21"/>
      <c r="Z107" s="21"/>
      <c r="AA107" s="21"/>
    </row>
    <row r="108" spans="1:27" ht="17.100000000000001" customHeight="1" x14ac:dyDescent="0.25">
      <c r="A108" s="21"/>
      <c r="B108" s="21"/>
      <c r="C108" s="21"/>
      <c r="D108" s="35" t="s">
        <v>15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37"/>
      <c r="T108" s="46" t="str">
        <f>_xlfn.CONCAT(D108," ",E108," ")</f>
        <v xml:space="preserve">For  </v>
      </c>
      <c r="U108" s="21"/>
      <c r="V108" s="21"/>
      <c r="W108" s="21"/>
      <c r="X108" s="21"/>
      <c r="Y108" s="21"/>
      <c r="Z108" s="21"/>
      <c r="AA108" s="21"/>
    </row>
    <row r="109" spans="1:27" ht="17.100000000000001" customHeight="1" x14ac:dyDescent="0.25">
      <c r="A109" s="21"/>
      <c r="B109" s="21"/>
      <c r="C109" s="21"/>
      <c r="D109" s="35" t="s">
        <v>26</v>
      </c>
      <c r="E109" s="28"/>
      <c r="F109" s="21"/>
      <c r="G109" s="54"/>
      <c r="H109" s="54"/>
      <c r="I109" s="54"/>
      <c r="J109" s="54"/>
      <c r="K109" s="39" t="s">
        <v>16</v>
      </c>
      <c r="L109" s="54"/>
      <c r="M109" s="54"/>
      <c r="N109" s="54"/>
      <c r="O109" s="54"/>
      <c r="P109" s="39" t="s">
        <v>23</v>
      </c>
      <c r="Q109" s="83"/>
      <c r="R109" s="83"/>
      <c r="S109" s="37"/>
      <c r="T109" s="46" t="str">
        <f>_xlfn.CONCAT(D109," ",TEXT(G109, "mm/dd/yyyy")," ",K109,TEXT(L109, "mm/dd/yyyy")," ",P109," ",Q109)</f>
        <v xml:space="preserve">To be paid from 01/00/1900 to 01/00/1900 on </v>
      </c>
      <c r="U109" s="21"/>
      <c r="V109" s="21"/>
      <c r="W109" s="21"/>
      <c r="X109" s="21"/>
      <c r="Y109" s="21"/>
      <c r="Z109" s="21"/>
      <c r="AA109" s="21"/>
    </row>
    <row r="110" spans="1:27" ht="12.95" customHeight="1" x14ac:dyDescent="0.25">
      <c r="A110" s="21"/>
      <c r="B110" s="21"/>
      <c r="C110" s="21"/>
      <c r="D110" s="35"/>
      <c r="E110" s="28"/>
      <c r="F110" s="21"/>
      <c r="G110" s="84" t="s">
        <v>17</v>
      </c>
      <c r="H110" s="84"/>
      <c r="I110" s="84"/>
      <c r="J110" s="84"/>
      <c r="K110" s="39"/>
      <c r="L110" s="81" t="s">
        <v>18</v>
      </c>
      <c r="M110" s="81"/>
      <c r="N110" s="81"/>
      <c r="O110" s="81"/>
      <c r="P110" s="21"/>
      <c r="Q110" s="85" t="s">
        <v>19</v>
      </c>
      <c r="R110" s="85"/>
      <c r="S110" s="37"/>
      <c r="T110" s="21"/>
      <c r="U110" s="21"/>
      <c r="V110" s="21"/>
      <c r="W110" s="21"/>
      <c r="X110" s="21"/>
      <c r="Y110" s="21"/>
      <c r="Z110" s="21"/>
      <c r="AA110" s="21"/>
    </row>
    <row r="111" spans="1:27" ht="17.100000000000001" customHeight="1" x14ac:dyDescent="0.25">
      <c r="A111" s="21"/>
      <c r="B111" s="21"/>
      <c r="C111" s="21"/>
      <c r="D111" s="42" t="s">
        <v>24</v>
      </c>
      <c r="E111" s="43"/>
      <c r="F111" s="44"/>
      <c r="G111" s="44"/>
      <c r="H111" s="77" t="e">
        <f>IF(ISBLANK(K97), " ", K97+H89)</f>
        <v>#VALUE!</v>
      </c>
      <c r="I111" s="77"/>
      <c r="J111" s="77"/>
      <c r="K111" s="86" t="s">
        <v>25</v>
      </c>
      <c r="L111" s="86"/>
      <c r="M111" s="86"/>
      <c r="N111" s="86"/>
      <c r="O111" s="78" t="str">
        <f>IF(ISBLANK(K96), " ", K96+O89)</f>
        <v xml:space="preserve"> </v>
      </c>
      <c r="P111" s="79"/>
      <c r="Q111" s="79"/>
      <c r="R111" s="79"/>
      <c r="S111" s="45"/>
      <c r="T111" s="46" t="e">
        <f>_xlfn.CONCAT(D111," ",TEXT(H111,"0.0000_);(0.0000)"),K111," ",TEXT(O111,"$#,##0.00_);($#,##0.00)"))</f>
        <v>#VALUE!</v>
      </c>
      <c r="U111" s="21"/>
      <c r="V111" s="21"/>
      <c r="W111" s="21"/>
      <c r="X111" s="21"/>
      <c r="Y111" s="21"/>
      <c r="Z111" s="21"/>
      <c r="AA111" s="21"/>
    </row>
    <row r="112" spans="1:27" ht="17.100000000000001" customHeight="1" x14ac:dyDescent="0.25">
      <c r="A112" s="21"/>
      <c r="B112" s="21"/>
      <c r="C112" s="21"/>
      <c r="D112" s="21"/>
      <c r="E112" s="28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1:27" ht="18.75" x14ac:dyDescent="0.3">
      <c r="A113" s="87" t="s">
        <v>54</v>
      </c>
      <c r="B113" s="88"/>
      <c r="C113" s="88"/>
      <c r="D113" s="15"/>
      <c r="E113" s="66" t="s">
        <v>50</v>
      </c>
      <c r="F113" s="66"/>
      <c r="G113" s="67" t="str">
        <f>IF(ISBLANK(G91)," ",G91)</f>
        <v>P02</v>
      </c>
      <c r="H113" s="67"/>
      <c r="I113" s="68" t="s">
        <v>51</v>
      </c>
      <c r="J113" s="68"/>
      <c r="K113" s="23"/>
      <c r="L113" s="16"/>
      <c r="M113" s="68" t="s">
        <v>1</v>
      </c>
      <c r="N113" s="68"/>
      <c r="O113" s="68"/>
      <c r="P113" s="68"/>
      <c r="Q113" s="69"/>
      <c r="R113" s="69"/>
      <c r="S113" s="69"/>
      <c r="T113" s="70"/>
    </row>
    <row r="114" spans="1:27" ht="6" customHeight="1" x14ac:dyDescent="0.25"/>
    <row r="115" spans="1:27" ht="17.100000000000001" customHeight="1" x14ac:dyDescent="0.25">
      <c r="A115" s="47" t="s">
        <v>86</v>
      </c>
      <c r="B115" s="47"/>
      <c r="C115" s="47"/>
      <c r="D115" s="47"/>
      <c r="E115" s="47"/>
      <c r="F115" s="47"/>
      <c r="G115" s="47"/>
      <c r="H115" s="47"/>
      <c r="I115" s="47"/>
      <c r="J115" s="21"/>
      <c r="K115" s="73" t="str">
        <f>IF(ISBLANK(Q113)," ",K5)</f>
        <v xml:space="preserve"> </v>
      </c>
      <c r="L115" s="73"/>
      <c r="M115" s="73"/>
      <c r="N115" s="73"/>
      <c r="O115" s="21"/>
      <c r="P115" s="21"/>
      <c r="Q115" s="21"/>
      <c r="R115" s="21"/>
      <c r="S115" s="21"/>
      <c r="T115" s="21"/>
    </row>
    <row r="116" spans="1:27" ht="17.100000000000001" customHeight="1" x14ac:dyDescent="0.25">
      <c r="A116" s="47" t="s">
        <v>3</v>
      </c>
      <c r="B116" s="47"/>
      <c r="C116" s="47"/>
      <c r="D116" s="47"/>
      <c r="E116" s="47"/>
      <c r="F116" s="47"/>
      <c r="G116" s="47"/>
      <c r="H116" s="47"/>
      <c r="I116" s="47"/>
      <c r="J116" s="21"/>
      <c r="K116" s="48" t="str">
        <f>IF(ISBLANK(Q113), " ", K115/9)</f>
        <v xml:space="preserve"> </v>
      </c>
      <c r="L116" s="48"/>
      <c r="M116" s="48"/>
      <c r="N116" s="48"/>
      <c r="O116" s="21"/>
      <c r="P116" s="21"/>
      <c r="Q116" s="21"/>
      <c r="R116" s="21"/>
      <c r="S116" s="21"/>
      <c r="T116" s="21"/>
    </row>
    <row r="117" spans="1:27" ht="6" customHeight="1" x14ac:dyDescent="0.25">
      <c r="A117" s="21"/>
      <c r="B117" s="21"/>
      <c r="C117" s="21"/>
      <c r="D117" s="27"/>
      <c r="E117" s="28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</row>
    <row r="118" spans="1:27" ht="17.100000000000001" customHeight="1" x14ac:dyDescent="0.25">
      <c r="A118" s="47" t="s">
        <v>4</v>
      </c>
      <c r="B118" s="47"/>
      <c r="C118" s="47"/>
      <c r="D118" s="47"/>
      <c r="E118" s="47"/>
      <c r="F118" s="47"/>
      <c r="G118" s="47"/>
      <c r="H118" s="47"/>
      <c r="I118" s="47"/>
      <c r="J118" s="21"/>
      <c r="K118" s="49"/>
      <c r="L118" s="49"/>
      <c r="M118" s="49"/>
      <c r="N118" s="49"/>
      <c r="O118" s="26" t="s">
        <v>87</v>
      </c>
      <c r="P118" s="21" t="s">
        <v>2</v>
      </c>
      <c r="Q118" s="21"/>
      <c r="R118" s="21"/>
      <c r="S118" s="21"/>
      <c r="T118" s="21"/>
      <c r="V118" s="18" t="s">
        <v>5</v>
      </c>
    </row>
    <row r="119" spans="1:27" ht="17.100000000000001" customHeight="1" x14ac:dyDescent="0.25">
      <c r="A119" s="47" t="s">
        <v>22</v>
      </c>
      <c r="B119" s="47"/>
      <c r="C119" s="47"/>
      <c r="D119" s="47"/>
      <c r="E119" s="47"/>
      <c r="F119" s="47"/>
      <c r="G119" s="47"/>
      <c r="H119" s="47"/>
      <c r="I119" s="47"/>
      <c r="J119" s="21"/>
      <c r="K119" s="50" t="str">
        <f>IF(ISBLANK(K118), " ", K118/K116)</f>
        <v xml:space="preserve"> </v>
      </c>
      <c r="L119" s="50"/>
      <c r="M119" s="50"/>
      <c r="N119" s="50"/>
      <c r="O119" s="21"/>
      <c r="P119" s="21"/>
      <c r="Q119" s="21"/>
      <c r="R119" s="21"/>
      <c r="S119" s="21"/>
      <c r="T119" s="21"/>
      <c r="V119" s="82" t="s">
        <v>11</v>
      </c>
    </row>
    <row r="120" spans="1:27" ht="6" customHeight="1" x14ac:dyDescent="0.25">
      <c r="A120" s="21"/>
      <c r="B120" s="21"/>
      <c r="C120" s="21"/>
      <c r="D120" s="27"/>
      <c r="E120" s="28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V120" s="82"/>
    </row>
    <row r="121" spans="1:27" ht="17.100000000000001" customHeight="1" x14ac:dyDescent="0.25">
      <c r="A121" s="21"/>
      <c r="B121" s="21"/>
      <c r="C121" s="21"/>
      <c r="D121" s="56" t="s">
        <v>6</v>
      </c>
      <c r="E121" s="57"/>
      <c r="F121" s="57"/>
      <c r="G121" s="57"/>
      <c r="H121" s="57"/>
      <c r="I121" s="58"/>
      <c r="J121" s="21"/>
      <c r="K121" s="59" t="str">
        <f>IF(ISBLANK(K119), " ", K119)</f>
        <v xml:space="preserve"> </v>
      </c>
      <c r="L121" s="60"/>
      <c r="M121" s="29" t="s">
        <v>7</v>
      </c>
      <c r="N121" s="60" t="str">
        <f>IF(ISBLANK(K118)," ",K119+H111)</f>
        <v xml:space="preserve"> </v>
      </c>
      <c r="O121" s="60"/>
      <c r="P121" s="60"/>
      <c r="Q121" s="30" t="s">
        <v>8</v>
      </c>
      <c r="R121" s="30"/>
      <c r="S121" s="30"/>
      <c r="T121" s="35"/>
      <c r="V121" s="19" t="str">
        <f>CONCATENATE(TEXT(K121,"0.0000_);(0.0000)"),"of ",TEXT(N121,"0.0000_);(0.0000)"),"Summer Months")</f>
        <v xml:space="preserve"> of  Summer Months</v>
      </c>
    </row>
    <row r="122" spans="1:27" ht="6" customHeight="1" x14ac:dyDescent="0.25">
      <c r="A122" s="21"/>
      <c r="B122" s="21"/>
      <c r="C122" s="21"/>
      <c r="D122" s="21"/>
      <c r="E122" s="28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</row>
    <row r="123" spans="1:27" ht="17.100000000000001" customHeight="1" x14ac:dyDescent="0.25">
      <c r="A123" s="53" t="s">
        <v>75</v>
      </c>
      <c r="B123" s="53"/>
      <c r="C123" s="53"/>
      <c r="D123" s="53"/>
      <c r="E123" s="53"/>
      <c r="F123" s="53"/>
      <c r="G123" s="53"/>
      <c r="H123" s="53"/>
      <c r="I123" s="53"/>
      <c r="J123" s="21"/>
      <c r="K123" s="61"/>
      <c r="L123" s="61"/>
      <c r="M123" s="61"/>
      <c r="N123" s="61"/>
      <c r="O123" s="26" t="s">
        <v>87</v>
      </c>
      <c r="P123" s="21" t="s">
        <v>2</v>
      </c>
      <c r="Q123" s="21"/>
      <c r="R123" s="21"/>
      <c r="S123" s="21"/>
      <c r="T123" s="21"/>
      <c r="V123" s="18" t="s">
        <v>9</v>
      </c>
    </row>
    <row r="124" spans="1:27" ht="17.100000000000001" customHeight="1" x14ac:dyDescent="0.25">
      <c r="A124" s="21"/>
      <c r="B124" s="21"/>
      <c r="C124" s="21"/>
      <c r="D124" s="56" t="s">
        <v>10</v>
      </c>
      <c r="E124" s="57"/>
      <c r="F124" s="57"/>
      <c r="G124" s="57"/>
      <c r="H124" s="57"/>
      <c r="I124" s="58"/>
      <c r="J124" s="21"/>
      <c r="K124" s="62" t="str">
        <f>IF(ISBLANK(K123), " ", K118/K123*24)</f>
        <v xml:space="preserve"> </v>
      </c>
      <c r="L124" s="57"/>
      <c r="M124" s="57"/>
      <c r="N124" s="58"/>
      <c r="O124" s="21"/>
      <c r="P124" s="21"/>
      <c r="Q124" s="21"/>
      <c r="R124" s="21"/>
      <c r="S124" s="21"/>
      <c r="T124" s="21"/>
      <c r="V124" s="82" t="s">
        <v>11</v>
      </c>
    </row>
    <row r="125" spans="1:27" ht="6" customHeight="1" x14ac:dyDescent="0.25">
      <c r="A125" s="21"/>
      <c r="B125" s="21"/>
      <c r="C125" s="21"/>
      <c r="D125" s="21"/>
      <c r="E125" s="28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V125" s="82"/>
    </row>
    <row r="126" spans="1:27" ht="17.100000000000001" customHeight="1" x14ac:dyDescent="0.25">
      <c r="A126" s="51" t="s">
        <v>12</v>
      </c>
      <c r="B126" s="51"/>
      <c r="C126" s="21"/>
      <c r="D126" s="31" t="s">
        <v>20</v>
      </c>
      <c r="E126" s="32"/>
      <c r="F126" s="33"/>
      <c r="G126" s="52" t="str">
        <f>IF(ISBLANK(K115), " ", K115)</f>
        <v xml:space="preserve"> </v>
      </c>
      <c r="H126" s="52"/>
      <c r="I126" s="52"/>
      <c r="J126" s="52"/>
      <c r="K126" s="33"/>
      <c r="L126" s="33"/>
      <c r="M126" s="33"/>
      <c r="N126" s="33"/>
      <c r="O126" s="33"/>
      <c r="P126" s="33"/>
      <c r="Q126" s="33"/>
      <c r="R126" s="33"/>
      <c r="S126" s="34"/>
      <c r="T126" s="46" t="str">
        <f>_xlfn.CONCAT(D126,": ",TEXT(G126,"$#,##0.00_);($#,##0.00)"))</f>
        <v xml:space="preserve">Base salary:  </v>
      </c>
      <c r="V126" s="20" t="e">
        <f>T126&amp;CHAR(10)&amp;T127&amp;CHAR(10)&amp;T128&amp;CHAR(10)&amp;T130&amp;CHAR(10)&amp;T131&amp;CHAR(10)&amp;T133&amp;CHAR(10)&amp;$U$2</f>
        <v>#VALUE!</v>
      </c>
      <c r="W126" s="21"/>
      <c r="X126" s="21"/>
      <c r="Y126" s="21"/>
      <c r="Z126" s="21"/>
      <c r="AA126" s="21"/>
    </row>
    <row r="127" spans="1:27" ht="17.100000000000001" customHeight="1" x14ac:dyDescent="0.25">
      <c r="A127" s="21"/>
      <c r="B127" s="21"/>
      <c r="C127" s="21"/>
      <c r="D127" s="35" t="s">
        <v>13</v>
      </c>
      <c r="E127" s="36"/>
      <c r="F127" s="72" t="str">
        <f>IF(ISBLANK(K119), " ", K119)</f>
        <v xml:space="preserve"> </v>
      </c>
      <c r="G127" s="72"/>
      <c r="H127" s="72"/>
      <c r="I127" s="21" t="s">
        <v>14</v>
      </c>
      <c r="J127" s="21"/>
      <c r="K127" s="21"/>
      <c r="L127" s="21"/>
      <c r="M127" s="21"/>
      <c r="N127" s="76" t="str">
        <f>IF(ISBLANK(K118), " ", K118)</f>
        <v xml:space="preserve"> </v>
      </c>
      <c r="O127" s="76"/>
      <c r="P127" s="76"/>
      <c r="Q127" s="21"/>
      <c r="R127" s="21"/>
      <c r="S127" s="37"/>
      <c r="T127" s="46" t="str">
        <f>_xlfn.CONCAT(D127," ",TEXT(F127,"0.0000_);(0.0000)"),I127," ",TEXT(N127,"$#,##0.00_);($#,##0.00)"))</f>
        <v xml:space="preserve">Adding  summer month(s) at  </v>
      </c>
      <c r="W127" s="21"/>
      <c r="X127" s="21"/>
      <c r="Y127" s="21"/>
      <c r="Z127" s="21"/>
      <c r="AA127" s="21"/>
    </row>
    <row r="128" spans="1:27" ht="17.100000000000001" customHeight="1" x14ac:dyDescent="0.25">
      <c r="A128" s="21"/>
      <c r="B128" s="21"/>
      <c r="C128" s="21"/>
      <c r="D128" s="35" t="s">
        <v>21</v>
      </c>
      <c r="E128" s="28"/>
      <c r="F128" s="21"/>
      <c r="G128" s="21"/>
      <c r="H128" s="38"/>
      <c r="I128" s="80"/>
      <c r="J128" s="80"/>
      <c r="K128" s="80"/>
      <c r="L128" s="80"/>
      <c r="M128" s="39" t="s">
        <v>16</v>
      </c>
      <c r="N128" s="80"/>
      <c r="O128" s="80"/>
      <c r="P128" s="80"/>
      <c r="Q128" s="80"/>
      <c r="R128" s="21"/>
      <c r="S128" s="37"/>
      <c r="T128" s="46" t="str">
        <f>_xlfn.CONCAT(D128," ",TEXT(I128, "mm/dd/yyyy")," ",M128,TEXT(N128, "mm/dd/yyyy")," ")</f>
        <v xml:space="preserve">For effort performed from 01/00/1900 to 01/00/1900 </v>
      </c>
      <c r="W128" s="21"/>
      <c r="X128" s="21"/>
      <c r="Y128" s="21"/>
      <c r="Z128" s="21"/>
      <c r="AA128" s="21"/>
    </row>
    <row r="129" spans="1:27" ht="12.95" customHeight="1" x14ac:dyDescent="0.25">
      <c r="A129" s="21"/>
      <c r="B129" s="21"/>
      <c r="C129" s="21"/>
      <c r="D129" s="35"/>
      <c r="E129" s="28"/>
      <c r="F129" s="21"/>
      <c r="G129" s="21"/>
      <c r="H129" s="40"/>
      <c r="I129" s="41"/>
      <c r="J129" s="41" t="s">
        <v>17</v>
      </c>
      <c r="K129" s="41"/>
      <c r="L129" s="41"/>
      <c r="M129" s="39"/>
      <c r="N129" s="81" t="s">
        <v>18</v>
      </c>
      <c r="O129" s="81"/>
      <c r="P129" s="81"/>
      <c r="Q129" s="81"/>
      <c r="R129" s="21"/>
      <c r="S129" s="37"/>
      <c r="T129" s="46"/>
      <c r="W129" s="21"/>
      <c r="X129" s="21"/>
      <c r="Y129" s="21"/>
      <c r="Z129" s="21"/>
      <c r="AA129" s="21"/>
    </row>
    <row r="130" spans="1:27" ht="17.100000000000001" customHeight="1" x14ac:dyDescent="0.25">
      <c r="A130" s="21"/>
      <c r="B130" s="21"/>
      <c r="C130" s="21"/>
      <c r="D130" s="35" t="s">
        <v>15</v>
      </c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37"/>
      <c r="T130" s="46" t="str">
        <f>_xlfn.CONCAT(D130," ",E130," ")</f>
        <v xml:space="preserve">For  </v>
      </c>
      <c r="V130" s="21"/>
      <c r="W130" s="21"/>
      <c r="X130" s="21"/>
      <c r="Y130" s="21"/>
      <c r="Z130" s="21"/>
      <c r="AA130" s="21"/>
    </row>
    <row r="131" spans="1:27" ht="17.100000000000001" customHeight="1" x14ac:dyDescent="0.25">
      <c r="A131" s="21"/>
      <c r="B131" s="21"/>
      <c r="C131" s="21"/>
      <c r="D131" s="35" t="s">
        <v>26</v>
      </c>
      <c r="E131" s="28"/>
      <c r="F131" s="21"/>
      <c r="G131" s="54"/>
      <c r="H131" s="54"/>
      <c r="I131" s="54"/>
      <c r="J131" s="54"/>
      <c r="K131" s="39" t="s">
        <v>16</v>
      </c>
      <c r="L131" s="54"/>
      <c r="M131" s="54"/>
      <c r="N131" s="54"/>
      <c r="O131" s="54"/>
      <c r="P131" s="39" t="s">
        <v>23</v>
      </c>
      <c r="Q131" s="83"/>
      <c r="R131" s="83"/>
      <c r="S131" s="37"/>
      <c r="T131" s="46" t="str">
        <f>_xlfn.CONCAT(D131," ",TEXT(G131, "mm/dd/yyyy")," ",K131,TEXT(L131, "mm/dd/yyyy")," ",P131," ",Q131)</f>
        <v xml:space="preserve">To be paid from 01/00/1900 to 01/00/1900 on </v>
      </c>
      <c r="V131" s="21"/>
      <c r="W131" s="21"/>
      <c r="X131" s="21"/>
      <c r="Y131" s="21"/>
      <c r="Z131" s="21"/>
      <c r="AA131" s="21"/>
    </row>
    <row r="132" spans="1:27" ht="12.95" customHeight="1" x14ac:dyDescent="0.25">
      <c r="A132" s="21"/>
      <c r="B132" s="21"/>
      <c r="C132" s="21"/>
      <c r="D132" s="35"/>
      <c r="E132" s="28"/>
      <c r="F132" s="21"/>
      <c r="G132" s="84" t="s">
        <v>17</v>
      </c>
      <c r="H132" s="84"/>
      <c r="I132" s="84"/>
      <c r="J132" s="84"/>
      <c r="K132" s="39"/>
      <c r="L132" s="81" t="s">
        <v>18</v>
      </c>
      <c r="M132" s="81"/>
      <c r="N132" s="81"/>
      <c r="O132" s="81"/>
      <c r="P132" s="21"/>
      <c r="Q132" s="85" t="s">
        <v>19</v>
      </c>
      <c r="R132" s="85"/>
      <c r="S132" s="37"/>
      <c r="T132" s="21"/>
      <c r="V132" s="21"/>
      <c r="W132" s="21"/>
      <c r="X132" s="21"/>
      <c r="Y132" s="21"/>
      <c r="Z132" s="21"/>
      <c r="AA132" s="21"/>
    </row>
    <row r="133" spans="1:27" ht="17.100000000000001" customHeight="1" x14ac:dyDescent="0.25">
      <c r="A133" s="21"/>
      <c r="B133" s="21"/>
      <c r="C133" s="21"/>
      <c r="D133" s="42" t="s">
        <v>24</v>
      </c>
      <c r="E133" s="43"/>
      <c r="F133" s="44"/>
      <c r="G133" s="44"/>
      <c r="H133" s="77" t="e">
        <f>IF(ISBLANK(K119), " ", K119+H111)</f>
        <v>#VALUE!</v>
      </c>
      <c r="I133" s="77"/>
      <c r="J133" s="77"/>
      <c r="K133" s="86" t="s">
        <v>25</v>
      </c>
      <c r="L133" s="86"/>
      <c r="M133" s="86"/>
      <c r="N133" s="86"/>
      <c r="O133" s="78" t="str">
        <f>IF(ISBLANK(K118), " ", K118+O111)</f>
        <v xml:space="preserve"> </v>
      </c>
      <c r="P133" s="79"/>
      <c r="Q133" s="79"/>
      <c r="R133" s="79"/>
      <c r="S133" s="45"/>
      <c r="T133" s="46" t="e">
        <f>_xlfn.CONCAT(D133," ",TEXT(H133,"0.0000_);(0.0000)"),K133," ",TEXT(O133,"$#,##0.00_);($#,##0.00)"))</f>
        <v>#VALUE!</v>
      </c>
      <c r="V133" s="21"/>
      <c r="W133" s="21"/>
      <c r="X133" s="21"/>
      <c r="Y133" s="21"/>
      <c r="Z133" s="21"/>
      <c r="AA133" s="21"/>
    </row>
    <row r="134" spans="1:27" ht="17.100000000000001" customHeight="1" x14ac:dyDescent="0.25"/>
    <row r="135" spans="1:27" ht="18.75" x14ac:dyDescent="0.3">
      <c r="A135" s="87" t="s">
        <v>53</v>
      </c>
      <c r="B135" s="88"/>
      <c r="C135" s="88"/>
      <c r="D135" s="15"/>
      <c r="E135" s="66" t="s">
        <v>50</v>
      </c>
      <c r="F135" s="66"/>
      <c r="G135" s="67" t="str">
        <f>IF(ISBLANK(G113)," ",G113)</f>
        <v>P02</v>
      </c>
      <c r="H135" s="67"/>
      <c r="I135" s="68" t="s">
        <v>51</v>
      </c>
      <c r="J135" s="68"/>
      <c r="K135" s="23"/>
      <c r="L135" s="16"/>
      <c r="M135" s="68" t="s">
        <v>1</v>
      </c>
      <c r="N135" s="68"/>
      <c r="O135" s="68"/>
      <c r="P135" s="68"/>
      <c r="Q135" s="69"/>
      <c r="R135" s="69"/>
      <c r="S135" s="69"/>
      <c r="T135" s="70"/>
    </row>
    <row r="136" spans="1:27" ht="6" customHeight="1" x14ac:dyDescent="0.25"/>
    <row r="137" spans="1:27" ht="17.100000000000001" customHeight="1" x14ac:dyDescent="0.25">
      <c r="A137" s="47" t="s">
        <v>86</v>
      </c>
      <c r="B137" s="47"/>
      <c r="C137" s="47"/>
      <c r="D137" s="47"/>
      <c r="E137" s="47"/>
      <c r="F137" s="47"/>
      <c r="G137" s="47"/>
      <c r="H137" s="47"/>
      <c r="I137" s="47"/>
      <c r="J137" s="21"/>
      <c r="K137" s="73" t="str">
        <f>IF(ISBLANK(Q135)," ",K5)</f>
        <v xml:space="preserve"> </v>
      </c>
      <c r="L137" s="73"/>
      <c r="M137" s="73"/>
      <c r="N137" s="73"/>
      <c r="O137" s="21"/>
      <c r="P137" s="21"/>
      <c r="Q137" s="21"/>
      <c r="R137" s="21"/>
      <c r="S137" s="21"/>
      <c r="T137" s="21"/>
    </row>
    <row r="138" spans="1:27" ht="17.100000000000001" customHeight="1" x14ac:dyDescent="0.25">
      <c r="A138" s="47" t="s">
        <v>3</v>
      </c>
      <c r="B138" s="47"/>
      <c r="C138" s="47"/>
      <c r="D138" s="47"/>
      <c r="E138" s="47"/>
      <c r="F138" s="47"/>
      <c r="G138" s="47"/>
      <c r="H138" s="47"/>
      <c r="I138" s="47"/>
      <c r="J138" s="21"/>
      <c r="K138" s="48" t="str">
        <f>IF(ISBLANK(Q135), " ", K137/9)</f>
        <v xml:space="preserve"> </v>
      </c>
      <c r="L138" s="48"/>
      <c r="M138" s="48"/>
      <c r="N138" s="48"/>
      <c r="O138" s="21"/>
      <c r="P138" s="21"/>
      <c r="Q138" s="21"/>
      <c r="R138" s="21"/>
      <c r="S138" s="21"/>
      <c r="T138" s="21"/>
    </row>
    <row r="139" spans="1:27" ht="6" customHeight="1" x14ac:dyDescent="0.25">
      <c r="A139" s="21"/>
      <c r="B139" s="21"/>
      <c r="C139" s="21"/>
      <c r="D139" s="27"/>
      <c r="E139" s="28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</row>
    <row r="140" spans="1:27" ht="17.100000000000001" customHeight="1" x14ac:dyDescent="0.25">
      <c r="A140" s="47" t="s">
        <v>4</v>
      </c>
      <c r="B140" s="47"/>
      <c r="C140" s="47"/>
      <c r="D140" s="47"/>
      <c r="E140" s="47"/>
      <c r="F140" s="47"/>
      <c r="G140" s="47"/>
      <c r="H140" s="47"/>
      <c r="I140" s="47"/>
      <c r="J140" s="21"/>
      <c r="K140" s="71"/>
      <c r="L140" s="71"/>
      <c r="M140" s="71"/>
      <c r="N140" s="71"/>
      <c r="O140" s="26" t="s">
        <v>87</v>
      </c>
      <c r="P140" s="21" t="s">
        <v>2</v>
      </c>
      <c r="Q140" s="21"/>
      <c r="R140" s="21"/>
      <c r="S140" s="21"/>
      <c r="T140" s="21"/>
      <c r="V140" s="18" t="s">
        <v>5</v>
      </c>
    </row>
    <row r="141" spans="1:27" ht="17.100000000000001" customHeight="1" x14ac:dyDescent="0.25">
      <c r="A141" s="47" t="s">
        <v>22</v>
      </c>
      <c r="B141" s="47"/>
      <c r="C141" s="47"/>
      <c r="D141" s="47"/>
      <c r="E141" s="47"/>
      <c r="F141" s="47"/>
      <c r="G141" s="47"/>
      <c r="H141" s="47"/>
      <c r="I141" s="47"/>
      <c r="J141" s="21"/>
      <c r="K141" s="50" t="str">
        <f>IF(ISBLANK(K140), " ", K140/K138)</f>
        <v xml:space="preserve"> </v>
      </c>
      <c r="L141" s="50"/>
      <c r="M141" s="50"/>
      <c r="N141" s="50"/>
      <c r="O141" s="21"/>
      <c r="P141" s="21"/>
      <c r="Q141" s="21"/>
      <c r="R141" s="21"/>
      <c r="S141" s="21"/>
      <c r="T141" s="21"/>
      <c r="V141" s="82" t="s">
        <v>11</v>
      </c>
    </row>
    <row r="142" spans="1:27" ht="6" customHeight="1" x14ac:dyDescent="0.25">
      <c r="A142" s="21"/>
      <c r="B142" s="21"/>
      <c r="C142" s="21"/>
      <c r="D142" s="27"/>
      <c r="E142" s="28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V142" s="82"/>
    </row>
    <row r="143" spans="1:27" ht="17.100000000000001" customHeight="1" x14ac:dyDescent="0.25">
      <c r="A143" s="21"/>
      <c r="B143" s="21"/>
      <c r="C143" s="21"/>
      <c r="D143" s="56" t="s">
        <v>6</v>
      </c>
      <c r="E143" s="57"/>
      <c r="F143" s="57"/>
      <c r="G143" s="57"/>
      <c r="H143" s="57"/>
      <c r="I143" s="58"/>
      <c r="J143" s="21"/>
      <c r="K143" s="59" t="str">
        <f>IF(ISBLANK(K141), " ", K141)</f>
        <v xml:space="preserve"> </v>
      </c>
      <c r="L143" s="60"/>
      <c r="M143" s="29" t="s">
        <v>7</v>
      </c>
      <c r="N143" s="60" t="str">
        <f>IF(ISBLANK(K140)," ",K141+H133)</f>
        <v xml:space="preserve"> </v>
      </c>
      <c r="O143" s="60"/>
      <c r="P143" s="60"/>
      <c r="Q143" s="30" t="s">
        <v>8</v>
      </c>
      <c r="R143" s="30"/>
      <c r="S143" s="30"/>
      <c r="T143" s="35"/>
      <c r="V143" s="19" t="str">
        <f>CONCATENATE(TEXT(K143,"0.0000_);(0.0000)"),"of ",TEXT(N143,"0.0000_);(0.0000)"),"Summer Months")</f>
        <v xml:space="preserve"> of  Summer Months</v>
      </c>
    </row>
    <row r="144" spans="1:27" ht="6" customHeight="1" x14ac:dyDescent="0.25">
      <c r="A144" s="21"/>
      <c r="B144" s="21"/>
      <c r="C144" s="21"/>
      <c r="D144" s="21"/>
      <c r="E144" s="28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</row>
    <row r="145" spans="1:27" ht="17.100000000000001" customHeight="1" x14ac:dyDescent="0.25">
      <c r="A145" s="53" t="s">
        <v>75</v>
      </c>
      <c r="B145" s="53"/>
      <c r="C145" s="53"/>
      <c r="D145" s="53"/>
      <c r="E145" s="53"/>
      <c r="F145" s="53"/>
      <c r="G145" s="53"/>
      <c r="H145" s="53"/>
      <c r="I145" s="53"/>
      <c r="J145" s="21"/>
      <c r="K145" s="61"/>
      <c r="L145" s="61"/>
      <c r="M145" s="61"/>
      <c r="N145" s="61"/>
      <c r="O145" s="26" t="s">
        <v>87</v>
      </c>
      <c r="P145" s="21" t="s">
        <v>2</v>
      </c>
      <c r="Q145" s="21"/>
      <c r="R145" s="21"/>
      <c r="S145" s="21"/>
      <c r="T145" s="21"/>
      <c r="V145" s="18" t="s">
        <v>9</v>
      </c>
    </row>
    <row r="146" spans="1:27" ht="17.100000000000001" customHeight="1" x14ac:dyDescent="0.25">
      <c r="A146" s="21"/>
      <c r="B146" s="21"/>
      <c r="C146" s="21"/>
      <c r="D146" s="56" t="s">
        <v>10</v>
      </c>
      <c r="E146" s="57"/>
      <c r="F146" s="57"/>
      <c r="G146" s="57"/>
      <c r="H146" s="57"/>
      <c r="I146" s="58"/>
      <c r="J146" s="21"/>
      <c r="K146" s="62" t="str">
        <f>IF(ISBLANK(K145), " ", K140/K145*24)</f>
        <v xml:space="preserve"> </v>
      </c>
      <c r="L146" s="57"/>
      <c r="M146" s="57"/>
      <c r="N146" s="58"/>
      <c r="O146" s="21"/>
      <c r="P146" s="21"/>
      <c r="Q146" s="21"/>
      <c r="R146" s="21"/>
      <c r="S146" s="21"/>
      <c r="T146" s="21"/>
      <c r="V146" s="82" t="s">
        <v>11</v>
      </c>
    </row>
    <row r="147" spans="1:27" ht="6" customHeight="1" x14ac:dyDescent="0.25">
      <c r="A147" s="21"/>
      <c r="B147" s="21"/>
      <c r="C147" s="21"/>
      <c r="D147" s="21"/>
      <c r="E147" s="28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V147" s="82"/>
    </row>
    <row r="148" spans="1:27" ht="17.100000000000001" customHeight="1" x14ac:dyDescent="0.25">
      <c r="A148" s="51" t="s">
        <v>12</v>
      </c>
      <c r="B148" s="51"/>
      <c r="C148" s="21"/>
      <c r="D148" s="31" t="s">
        <v>20</v>
      </c>
      <c r="E148" s="32"/>
      <c r="F148" s="33"/>
      <c r="G148" s="52" t="str">
        <f>IF(ISBLANK(K137), " ", K137)</f>
        <v xml:space="preserve"> </v>
      </c>
      <c r="H148" s="52"/>
      <c r="I148" s="52"/>
      <c r="J148" s="52"/>
      <c r="K148" s="33"/>
      <c r="L148" s="33"/>
      <c r="M148" s="33"/>
      <c r="N148" s="33"/>
      <c r="O148" s="33"/>
      <c r="P148" s="33"/>
      <c r="Q148" s="33"/>
      <c r="R148" s="33"/>
      <c r="S148" s="34"/>
      <c r="T148" s="46" t="str">
        <f>_xlfn.CONCAT(D148,": ",TEXT(G148,"$#,##0.00_);($#,##0.00)"))</f>
        <v xml:space="preserve">Base salary:  </v>
      </c>
      <c r="V148" s="20" t="e">
        <f>T148&amp;CHAR(10)&amp;T149&amp;CHAR(10)&amp;T150&amp;CHAR(10)&amp;T152&amp;CHAR(10)&amp;T153&amp;CHAR(10)&amp;T155&amp;CHAR(10)&amp;$U$2</f>
        <v>#VALUE!</v>
      </c>
      <c r="W148" s="21"/>
      <c r="X148" s="21"/>
      <c r="Y148" s="21"/>
      <c r="Z148" s="21"/>
      <c r="AA148" s="21"/>
    </row>
    <row r="149" spans="1:27" ht="17.100000000000001" customHeight="1" x14ac:dyDescent="0.25">
      <c r="A149" s="21"/>
      <c r="B149" s="21"/>
      <c r="C149" s="21"/>
      <c r="D149" s="35" t="s">
        <v>13</v>
      </c>
      <c r="E149" s="36"/>
      <c r="F149" s="72" t="str">
        <f>IF(ISBLANK(K141), " ", K141)</f>
        <v xml:space="preserve"> </v>
      </c>
      <c r="G149" s="72"/>
      <c r="H149" s="72"/>
      <c r="I149" s="21" t="s">
        <v>14</v>
      </c>
      <c r="J149" s="21"/>
      <c r="K149" s="21"/>
      <c r="L149" s="21"/>
      <c r="M149" s="21"/>
      <c r="N149" s="76" t="str">
        <f>IF(ISBLANK(K140), " ", K140)</f>
        <v xml:space="preserve"> </v>
      </c>
      <c r="O149" s="76"/>
      <c r="P149" s="76"/>
      <c r="Q149" s="21"/>
      <c r="R149" s="21"/>
      <c r="S149" s="37"/>
      <c r="T149" s="46" t="str">
        <f>_xlfn.CONCAT(D149," ",TEXT(F149,"0.0000_);(0.0000)"),I149," ",TEXT(N149,"$#,##0.00_);($#,##0.00)"))</f>
        <v xml:space="preserve">Adding  summer month(s) at  </v>
      </c>
      <c r="W149" s="21"/>
      <c r="X149" s="21"/>
      <c r="Y149" s="21"/>
      <c r="Z149" s="21"/>
      <c r="AA149" s="21"/>
    </row>
    <row r="150" spans="1:27" ht="17.100000000000001" customHeight="1" x14ac:dyDescent="0.25">
      <c r="A150" s="21"/>
      <c r="B150" s="21"/>
      <c r="C150" s="21"/>
      <c r="D150" s="35" t="s">
        <v>21</v>
      </c>
      <c r="E150" s="28"/>
      <c r="F150" s="21"/>
      <c r="G150" s="21"/>
      <c r="H150" s="38"/>
      <c r="I150" s="80"/>
      <c r="J150" s="80"/>
      <c r="K150" s="80"/>
      <c r="L150" s="80"/>
      <c r="M150" s="39" t="s">
        <v>16</v>
      </c>
      <c r="N150" s="80"/>
      <c r="O150" s="80"/>
      <c r="P150" s="80"/>
      <c r="Q150" s="80"/>
      <c r="R150" s="21"/>
      <c r="S150" s="37"/>
      <c r="T150" s="46" t="str">
        <f>_xlfn.CONCAT(D150," ",TEXT(I150, "mm/dd/yyyy")," ",M150,TEXT(N150, "mm/dd/yyyy")," ")</f>
        <v xml:space="preserve">For effort performed from 01/00/1900 to 01/00/1900 </v>
      </c>
      <c r="W150" s="21"/>
      <c r="X150" s="21"/>
      <c r="Y150" s="21"/>
      <c r="Z150" s="21"/>
      <c r="AA150" s="21"/>
    </row>
    <row r="151" spans="1:27" ht="12.95" customHeight="1" x14ac:dyDescent="0.25">
      <c r="A151" s="21"/>
      <c r="B151" s="21"/>
      <c r="C151" s="21"/>
      <c r="D151" s="35"/>
      <c r="E151" s="28"/>
      <c r="F151" s="21"/>
      <c r="G151" s="21"/>
      <c r="H151" s="40"/>
      <c r="I151" s="41"/>
      <c r="J151" s="41" t="s">
        <v>17</v>
      </c>
      <c r="K151" s="41"/>
      <c r="L151" s="41"/>
      <c r="M151" s="39"/>
      <c r="N151" s="81" t="s">
        <v>18</v>
      </c>
      <c r="O151" s="81"/>
      <c r="P151" s="81"/>
      <c r="Q151" s="81"/>
      <c r="R151" s="21"/>
      <c r="S151" s="37"/>
      <c r="T151" s="46"/>
      <c r="W151" s="21"/>
      <c r="X151" s="21"/>
      <c r="Y151" s="21"/>
      <c r="Z151" s="21"/>
      <c r="AA151" s="21"/>
    </row>
    <row r="152" spans="1:27" ht="17.100000000000001" customHeight="1" x14ac:dyDescent="0.25">
      <c r="A152" s="21"/>
      <c r="B152" s="21"/>
      <c r="C152" s="21"/>
      <c r="D152" s="35" t="s">
        <v>15</v>
      </c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37"/>
      <c r="T152" s="46" t="str">
        <f>_xlfn.CONCAT(D152," ",E152," ")</f>
        <v xml:space="preserve">For  </v>
      </c>
      <c r="V152" s="21"/>
      <c r="W152" s="21"/>
      <c r="X152" s="21"/>
      <c r="Y152" s="21"/>
      <c r="Z152" s="21"/>
      <c r="AA152" s="21"/>
    </row>
    <row r="153" spans="1:27" ht="17.100000000000001" customHeight="1" x14ac:dyDescent="0.25">
      <c r="A153" s="21"/>
      <c r="B153" s="21"/>
      <c r="C153" s="21"/>
      <c r="D153" s="35" t="s">
        <v>26</v>
      </c>
      <c r="E153" s="28"/>
      <c r="F153" s="21"/>
      <c r="G153" s="54"/>
      <c r="H153" s="54"/>
      <c r="I153" s="54"/>
      <c r="J153" s="54"/>
      <c r="K153" s="39" t="s">
        <v>16</v>
      </c>
      <c r="L153" s="54"/>
      <c r="M153" s="54"/>
      <c r="N153" s="54"/>
      <c r="O153" s="54"/>
      <c r="P153" s="39" t="s">
        <v>23</v>
      </c>
      <c r="Q153" s="83"/>
      <c r="R153" s="83"/>
      <c r="S153" s="37"/>
      <c r="T153" s="46" t="str">
        <f>_xlfn.CONCAT(D153," ",TEXT(G153, "mm/dd/yyyy")," ",K153,TEXT(L153, "mm/dd/yyyy")," ",P153," ",Q153)</f>
        <v xml:space="preserve">To be paid from 01/00/1900 to 01/00/1900 on </v>
      </c>
      <c r="V153" s="21"/>
      <c r="W153" s="21"/>
      <c r="X153" s="21"/>
      <c r="Y153" s="21"/>
      <c r="Z153" s="21"/>
      <c r="AA153" s="21"/>
    </row>
    <row r="154" spans="1:27" ht="12.95" customHeight="1" x14ac:dyDescent="0.25">
      <c r="A154" s="21"/>
      <c r="B154" s="21"/>
      <c r="C154" s="21"/>
      <c r="D154" s="35"/>
      <c r="E154" s="28"/>
      <c r="F154" s="21"/>
      <c r="G154" s="84" t="s">
        <v>17</v>
      </c>
      <c r="H154" s="84"/>
      <c r="I154" s="84"/>
      <c r="J154" s="84"/>
      <c r="K154" s="39"/>
      <c r="L154" s="81" t="s">
        <v>18</v>
      </c>
      <c r="M154" s="81"/>
      <c r="N154" s="81"/>
      <c r="O154" s="81"/>
      <c r="P154" s="21"/>
      <c r="Q154" s="85" t="s">
        <v>19</v>
      </c>
      <c r="R154" s="85"/>
      <c r="S154" s="37"/>
      <c r="T154" s="21"/>
      <c r="V154" s="21"/>
      <c r="W154" s="21"/>
      <c r="X154" s="21"/>
      <c r="Y154" s="21"/>
      <c r="Z154" s="21"/>
      <c r="AA154" s="21"/>
    </row>
    <row r="155" spans="1:27" ht="17.100000000000001" customHeight="1" x14ac:dyDescent="0.25">
      <c r="A155" s="21"/>
      <c r="B155" s="21"/>
      <c r="C155" s="21"/>
      <c r="D155" s="42" t="s">
        <v>24</v>
      </c>
      <c r="E155" s="43"/>
      <c r="F155" s="44"/>
      <c r="G155" s="44"/>
      <c r="H155" s="77" t="e">
        <f>IF(ISBLANK(K141), " ", K141+H133)</f>
        <v>#VALUE!</v>
      </c>
      <c r="I155" s="77"/>
      <c r="J155" s="77"/>
      <c r="K155" s="86" t="s">
        <v>25</v>
      </c>
      <c r="L155" s="86"/>
      <c r="M155" s="86"/>
      <c r="N155" s="86"/>
      <c r="O155" s="78" t="str">
        <f>IF(ISBLANK(K140), " ", K140+O133)</f>
        <v xml:space="preserve"> </v>
      </c>
      <c r="P155" s="79"/>
      <c r="Q155" s="79"/>
      <c r="R155" s="79"/>
      <c r="S155" s="45"/>
      <c r="T155" s="46" t="e">
        <f>_xlfn.CONCAT(D155," ",TEXT(H155,"0.0000_);(0.0000)"),K155," ",TEXT(O155,"$#,##0.00_);($#,##0.00)"))</f>
        <v>#VALUE!</v>
      </c>
      <c r="V155" s="21"/>
      <c r="W155" s="21"/>
      <c r="X155" s="21"/>
      <c r="Y155" s="21"/>
      <c r="Z155" s="21"/>
      <c r="AA155" s="21"/>
    </row>
    <row r="157" spans="1:27" ht="18.75" x14ac:dyDescent="0.3">
      <c r="A157" s="87" t="s">
        <v>52</v>
      </c>
      <c r="B157" s="88"/>
      <c r="C157" s="88"/>
      <c r="D157" s="15"/>
      <c r="E157" s="66" t="s">
        <v>50</v>
      </c>
      <c r="F157" s="66"/>
      <c r="G157" s="67" t="str">
        <f>IF(ISBLANK(G135)," ",G135)</f>
        <v>P02</v>
      </c>
      <c r="H157" s="67"/>
      <c r="I157" s="68" t="s">
        <v>51</v>
      </c>
      <c r="J157" s="68"/>
      <c r="K157" s="23"/>
      <c r="L157" s="16"/>
      <c r="M157" s="68" t="s">
        <v>1</v>
      </c>
      <c r="N157" s="68"/>
      <c r="O157" s="68"/>
      <c r="P157" s="68"/>
      <c r="Q157" s="69"/>
      <c r="R157" s="69"/>
      <c r="S157" s="69"/>
      <c r="T157" s="70"/>
    </row>
    <row r="158" spans="1:27" ht="6" customHeight="1" x14ac:dyDescent="0.25"/>
    <row r="159" spans="1:27" ht="17.100000000000001" customHeight="1" x14ac:dyDescent="0.25">
      <c r="A159" s="47" t="s">
        <v>86</v>
      </c>
      <c r="B159" s="47"/>
      <c r="C159" s="47"/>
      <c r="D159" s="47"/>
      <c r="E159" s="47"/>
      <c r="F159" s="47"/>
      <c r="G159" s="47"/>
      <c r="H159" s="47"/>
      <c r="I159" s="47"/>
      <c r="J159" s="21"/>
      <c r="K159" s="73" t="str">
        <f>IF(ISBLANK(Q157)," ",K5)</f>
        <v xml:space="preserve"> </v>
      </c>
      <c r="L159" s="73"/>
      <c r="M159" s="73"/>
      <c r="N159" s="73"/>
      <c r="O159" s="21"/>
      <c r="P159" s="21"/>
      <c r="Q159" s="21"/>
      <c r="R159" s="21"/>
      <c r="S159" s="21"/>
      <c r="T159" s="21"/>
    </row>
    <row r="160" spans="1:27" ht="17.100000000000001" customHeight="1" x14ac:dyDescent="0.25">
      <c r="A160" s="47" t="s">
        <v>3</v>
      </c>
      <c r="B160" s="47"/>
      <c r="C160" s="47"/>
      <c r="D160" s="47"/>
      <c r="E160" s="47"/>
      <c r="F160" s="47"/>
      <c r="G160" s="47"/>
      <c r="H160" s="47"/>
      <c r="I160" s="47"/>
      <c r="J160" s="21"/>
      <c r="K160" s="48" t="str">
        <f>IF(ISBLANK(Q157), " ", K159/9)</f>
        <v xml:space="preserve"> </v>
      </c>
      <c r="L160" s="48"/>
      <c r="M160" s="48"/>
      <c r="N160" s="48"/>
      <c r="O160" s="21"/>
      <c r="P160" s="21"/>
      <c r="Q160" s="21"/>
      <c r="R160" s="21"/>
      <c r="S160" s="21"/>
      <c r="T160" s="21"/>
    </row>
    <row r="161" spans="1:24" ht="6" customHeight="1" x14ac:dyDescent="0.25">
      <c r="A161" s="21"/>
      <c r="B161" s="21"/>
      <c r="C161" s="21"/>
      <c r="D161" s="27"/>
      <c r="E161" s="28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1:24" ht="17.100000000000001" customHeight="1" x14ac:dyDescent="0.25">
      <c r="A162" s="47" t="s">
        <v>4</v>
      </c>
      <c r="B162" s="47"/>
      <c r="C162" s="47"/>
      <c r="D162" s="47"/>
      <c r="E162" s="47"/>
      <c r="F162" s="47"/>
      <c r="G162" s="47"/>
      <c r="H162" s="47"/>
      <c r="I162" s="47"/>
      <c r="J162" s="21"/>
      <c r="K162" s="71"/>
      <c r="L162" s="71"/>
      <c r="M162" s="71"/>
      <c r="N162" s="71"/>
      <c r="O162" s="26" t="s">
        <v>87</v>
      </c>
      <c r="P162" s="21" t="s">
        <v>2</v>
      </c>
      <c r="Q162" s="21"/>
      <c r="R162" s="21"/>
      <c r="S162" s="21"/>
      <c r="T162" s="21"/>
      <c r="V162" s="18" t="s">
        <v>5</v>
      </c>
    </row>
    <row r="163" spans="1:24" ht="17.100000000000001" customHeight="1" x14ac:dyDescent="0.25">
      <c r="A163" s="47" t="s">
        <v>22</v>
      </c>
      <c r="B163" s="47"/>
      <c r="C163" s="47"/>
      <c r="D163" s="47"/>
      <c r="E163" s="47"/>
      <c r="F163" s="47"/>
      <c r="G163" s="47"/>
      <c r="H163" s="47"/>
      <c r="I163" s="47"/>
      <c r="J163" s="21"/>
      <c r="K163" s="50" t="str">
        <f>IF(ISBLANK(K162), " ", K162/K160)</f>
        <v xml:space="preserve"> </v>
      </c>
      <c r="L163" s="50"/>
      <c r="M163" s="50"/>
      <c r="N163" s="50"/>
      <c r="O163" s="21"/>
      <c r="P163" s="21"/>
      <c r="Q163" s="21"/>
      <c r="R163" s="21"/>
      <c r="S163" s="21"/>
      <c r="T163" s="21"/>
      <c r="V163" s="82" t="s">
        <v>11</v>
      </c>
    </row>
    <row r="164" spans="1:24" ht="6" customHeight="1" x14ac:dyDescent="0.25">
      <c r="A164" s="21"/>
      <c r="B164" s="21"/>
      <c r="C164" s="21"/>
      <c r="D164" s="27"/>
      <c r="E164" s="28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V164" s="82"/>
    </row>
    <row r="165" spans="1:24" ht="17.100000000000001" customHeight="1" x14ac:dyDescent="0.25">
      <c r="A165" s="21"/>
      <c r="B165" s="21"/>
      <c r="C165" s="21"/>
      <c r="D165" s="56" t="s">
        <v>6</v>
      </c>
      <c r="E165" s="57"/>
      <c r="F165" s="57"/>
      <c r="G165" s="57"/>
      <c r="H165" s="57"/>
      <c r="I165" s="58"/>
      <c r="J165" s="21"/>
      <c r="K165" s="59" t="str">
        <f>IF(ISBLANK(K163), " ", K163)</f>
        <v xml:space="preserve"> </v>
      </c>
      <c r="L165" s="60"/>
      <c r="M165" s="29" t="s">
        <v>7</v>
      </c>
      <c r="N165" s="60" t="str">
        <f>IF(ISBLANK(K162)," ",K163+H155)</f>
        <v xml:space="preserve"> </v>
      </c>
      <c r="O165" s="60"/>
      <c r="P165" s="60"/>
      <c r="Q165" s="30" t="s">
        <v>8</v>
      </c>
      <c r="R165" s="30"/>
      <c r="S165" s="30"/>
      <c r="T165" s="35"/>
      <c r="V165" s="19" t="str">
        <f>CONCATENATE(TEXT(K165,"0.0000_);(0.0000)"),"of ",TEXT(N165,"0.0000_);(0.0000)"),"Summer Months")</f>
        <v xml:space="preserve"> of  Summer Months</v>
      </c>
    </row>
    <row r="166" spans="1:24" ht="6" customHeight="1" x14ac:dyDescent="0.25">
      <c r="A166" s="21"/>
      <c r="B166" s="21"/>
      <c r="C166" s="21"/>
      <c r="D166" s="21"/>
      <c r="E166" s="28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4" ht="17.100000000000001" customHeight="1" x14ac:dyDescent="0.25">
      <c r="A167" s="53" t="s">
        <v>75</v>
      </c>
      <c r="B167" s="53"/>
      <c r="C167" s="53"/>
      <c r="D167" s="53"/>
      <c r="E167" s="53"/>
      <c r="F167" s="53"/>
      <c r="G167" s="53"/>
      <c r="H167" s="53"/>
      <c r="I167" s="53"/>
      <c r="J167" s="21"/>
      <c r="K167" s="61"/>
      <c r="L167" s="61"/>
      <c r="M167" s="61"/>
      <c r="N167" s="61"/>
      <c r="O167" s="26" t="s">
        <v>87</v>
      </c>
      <c r="P167" s="21" t="s">
        <v>2</v>
      </c>
      <c r="Q167" s="21"/>
      <c r="R167" s="21"/>
      <c r="S167" s="21"/>
      <c r="T167" s="21"/>
      <c r="V167" s="18" t="s">
        <v>9</v>
      </c>
    </row>
    <row r="168" spans="1:24" ht="17.100000000000001" customHeight="1" x14ac:dyDescent="0.25">
      <c r="A168" s="21"/>
      <c r="B168" s="21"/>
      <c r="C168" s="21"/>
      <c r="D168" s="56" t="s">
        <v>10</v>
      </c>
      <c r="E168" s="57"/>
      <c r="F168" s="57"/>
      <c r="G168" s="57"/>
      <c r="H168" s="57"/>
      <c r="I168" s="58"/>
      <c r="J168" s="21"/>
      <c r="K168" s="62" t="str">
        <f>IF(ISBLANK(K167), " ", K162/K167*24)</f>
        <v xml:space="preserve"> </v>
      </c>
      <c r="L168" s="57"/>
      <c r="M168" s="57"/>
      <c r="N168" s="58"/>
      <c r="O168" s="21"/>
      <c r="P168" s="21"/>
      <c r="Q168" s="21"/>
      <c r="R168" s="21"/>
      <c r="S168" s="21"/>
      <c r="T168" s="21"/>
      <c r="V168" s="82" t="s">
        <v>11</v>
      </c>
    </row>
    <row r="169" spans="1:24" ht="6" customHeight="1" x14ac:dyDescent="0.25">
      <c r="A169" s="21"/>
      <c r="B169" s="21"/>
      <c r="C169" s="21"/>
      <c r="D169" s="21"/>
      <c r="E169" s="28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V169" s="82"/>
    </row>
    <row r="170" spans="1:24" ht="17.100000000000001" customHeight="1" x14ac:dyDescent="0.25">
      <c r="A170" s="51" t="s">
        <v>12</v>
      </c>
      <c r="B170" s="51"/>
      <c r="C170" s="21"/>
      <c r="D170" s="31" t="s">
        <v>20</v>
      </c>
      <c r="E170" s="32"/>
      <c r="F170" s="33"/>
      <c r="G170" s="52" t="str">
        <f>IF(ISBLANK(K159), " ", K159)</f>
        <v xml:space="preserve"> </v>
      </c>
      <c r="H170" s="52"/>
      <c r="I170" s="52"/>
      <c r="J170" s="52"/>
      <c r="K170" s="33"/>
      <c r="L170" s="33"/>
      <c r="M170" s="33"/>
      <c r="N170" s="33"/>
      <c r="O170" s="33"/>
      <c r="P170" s="33"/>
      <c r="Q170" s="33"/>
      <c r="R170" s="33"/>
      <c r="S170" s="34"/>
      <c r="T170" s="46" t="str">
        <f>_xlfn.CONCAT(D170,": ",TEXT(G170,"$#,##0.00_);($#,##0.00)"))</f>
        <v xml:space="preserve">Base salary:  </v>
      </c>
      <c r="V170" s="20" t="e">
        <f>T170&amp;CHAR(10)&amp;T171&amp;CHAR(10)&amp;T172&amp;CHAR(10)&amp;T174&amp;CHAR(10)&amp;T175&amp;CHAR(10)&amp;T177&amp;CHAR(10)&amp;$U$2</f>
        <v>#VALUE!</v>
      </c>
      <c r="W170" s="21"/>
      <c r="X170" s="21"/>
    </row>
    <row r="171" spans="1:24" ht="17.100000000000001" customHeight="1" x14ac:dyDescent="0.25">
      <c r="A171" s="21"/>
      <c r="B171" s="21"/>
      <c r="C171" s="21"/>
      <c r="D171" s="35" t="s">
        <v>13</v>
      </c>
      <c r="E171" s="36"/>
      <c r="F171" s="72" t="str">
        <f>IF(ISBLANK(K163), " ", K163)</f>
        <v xml:space="preserve"> </v>
      </c>
      <c r="G171" s="72"/>
      <c r="H171" s="72"/>
      <c r="I171" s="21" t="s">
        <v>14</v>
      </c>
      <c r="J171" s="21"/>
      <c r="K171" s="21"/>
      <c r="L171" s="21"/>
      <c r="M171" s="21"/>
      <c r="N171" s="76" t="str">
        <f>IF(ISBLANK(K162), " ", K162)</f>
        <v xml:space="preserve"> </v>
      </c>
      <c r="O171" s="76"/>
      <c r="P171" s="76"/>
      <c r="Q171" s="21"/>
      <c r="R171" s="21"/>
      <c r="S171" s="37"/>
      <c r="T171" s="46" t="str">
        <f>_xlfn.CONCAT(D171," ",TEXT(F171,"0.0000_);(0.0000)"),I171," ",TEXT(N171,"$#,##0.00_);($#,##0.00)"))</f>
        <v xml:space="preserve">Adding  summer month(s) at  </v>
      </c>
      <c r="W171" s="21"/>
      <c r="X171" s="21"/>
    </row>
    <row r="172" spans="1:24" ht="17.100000000000001" customHeight="1" x14ac:dyDescent="0.25">
      <c r="A172" s="21"/>
      <c r="B172" s="21"/>
      <c r="C172" s="21"/>
      <c r="D172" s="35" t="s">
        <v>21</v>
      </c>
      <c r="E172" s="28"/>
      <c r="F172" s="21"/>
      <c r="G172" s="21"/>
      <c r="H172" s="38"/>
      <c r="I172" s="80"/>
      <c r="J172" s="80"/>
      <c r="K172" s="80"/>
      <c r="L172" s="80"/>
      <c r="M172" s="39" t="s">
        <v>16</v>
      </c>
      <c r="N172" s="80"/>
      <c r="O172" s="80"/>
      <c r="P172" s="80"/>
      <c r="Q172" s="80"/>
      <c r="R172" s="21"/>
      <c r="S172" s="37"/>
      <c r="T172" s="46" t="str">
        <f>_xlfn.CONCAT(D172," ",TEXT(I172, "mm/dd/yyyy")," ",M172,TEXT(N172, "mm/dd/yyyy")," ")</f>
        <v xml:space="preserve">For effort performed from 01/00/1900 to 01/00/1900 </v>
      </c>
      <c r="W172" s="21"/>
      <c r="X172" s="21"/>
    </row>
    <row r="173" spans="1:24" ht="12.95" customHeight="1" x14ac:dyDescent="0.25">
      <c r="A173" s="21"/>
      <c r="B173" s="21"/>
      <c r="C173" s="21"/>
      <c r="D173" s="35"/>
      <c r="E173" s="28"/>
      <c r="F173" s="21"/>
      <c r="G173" s="21"/>
      <c r="H173" s="40"/>
      <c r="I173" s="41"/>
      <c r="J173" s="41" t="s">
        <v>17</v>
      </c>
      <c r="K173" s="41"/>
      <c r="L173" s="41"/>
      <c r="M173" s="39"/>
      <c r="N173" s="81" t="s">
        <v>18</v>
      </c>
      <c r="O173" s="81"/>
      <c r="P173" s="81"/>
      <c r="Q173" s="81"/>
      <c r="R173" s="21"/>
      <c r="S173" s="37"/>
      <c r="T173" s="46"/>
      <c r="W173" s="21"/>
      <c r="X173" s="21"/>
    </row>
    <row r="174" spans="1:24" ht="17.100000000000001" customHeight="1" x14ac:dyDescent="0.25">
      <c r="A174" s="21"/>
      <c r="B174" s="21"/>
      <c r="C174" s="21"/>
      <c r="D174" s="35" t="s">
        <v>15</v>
      </c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37"/>
      <c r="T174" s="46" t="str">
        <f>_xlfn.CONCAT(D174," ",E174," ")</f>
        <v xml:space="preserve">For  </v>
      </c>
      <c r="V174" s="21"/>
      <c r="W174" s="21"/>
      <c r="X174" s="21"/>
    </row>
    <row r="175" spans="1:24" ht="17.100000000000001" customHeight="1" x14ac:dyDescent="0.25">
      <c r="A175" s="21"/>
      <c r="B175" s="21"/>
      <c r="C175" s="21"/>
      <c r="D175" s="35" t="s">
        <v>26</v>
      </c>
      <c r="E175" s="28"/>
      <c r="F175" s="21"/>
      <c r="G175" s="54"/>
      <c r="H175" s="54"/>
      <c r="I175" s="54"/>
      <c r="J175" s="54"/>
      <c r="K175" s="39" t="s">
        <v>16</v>
      </c>
      <c r="L175" s="54"/>
      <c r="M175" s="54"/>
      <c r="N175" s="54"/>
      <c r="O175" s="54"/>
      <c r="P175" s="39" t="s">
        <v>23</v>
      </c>
      <c r="Q175" s="83"/>
      <c r="R175" s="83"/>
      <c r="S175" s="37"/>
      <c r="T175" s="46" t="str">
        <f>_xlfn.CONCAT(D175," ",TEXT(G175, "mm/dd/yyyy")," ",K175,TEXT(L175, "mm/dd/yyyy")," ",P175," ",Q175)</f>
        <v xml:space="preserve">To be paid from 01/00/1900 to 01/00/1900 on </v>
      </c>
      <c r="V175" s="21"/>
      <c r="W175" s="21"/>
      <c r="X175" s="21"/>
    </row>
    <row r="176" spans="1:24" ht="12.95" customHeight="1" x14ac:dyDescent="0.25">
      <c r="A176" s="21"/>
      <c r="B176" s="21"/>
      <c r="C176" s="21"/>
      <c r="D176" s="35"/>
      <c r="E176" s="28"/>
      <c r="F176" s="21"/>
      <c r="G176" s="84" t="s">
        <v>17</v>
      </c>
      <c r="H176" s="84"/>
      <c r="I176" s="84"/>
      <c r="J176" s="84"/>
      <c r="K176" s="39"/>
      <c r="L176" s="81" t="s">
        <v>18</v>
      </c>
      <c r="M176" s="81"/>
      <c r="N176" s="81"/>
      <c r="O176" s="81"/>
      <c r="P176" s="21"/>
      <c r="Q176" s="85" t="s">
        <v>19</v>
      </c>
      <c r="R176" s="85"/>
      <c r="S176" s="37"/>
      <c r="T176" s="21"/>
      <c r="V176" s="21"/>
      <c r="W176" s="21"/>
      <c r="X176" s="21"/>
    </row>
    <row r="177" spans="1:24" ht="17.100000000000001" customHeight="1" x14ac:dyDescent="0.25">
      <c r="A177" s="21"/>
      <c r="B177" s="21"/>
      <c r="C177" s="21"/>
      <c r="D177" s="42" t="s">
        <v>24</v>
      </c>
      <c r="E177" s="43"/>
      <c r="F177" s="44"/>
      <c r="G177" s="44"/>
      <c r="H177" s="77" t="e">
        <f>IF(ISBLANK(K163), " ", K163+H155)</f>
        <v>#VALUE!</v>
      </c>
      <c r="I177" s="77"/>
      <c r="J177" s="77"/>
      <c r="K177" s="86" t="s">
        <v>25</v>
      </c>
      <c r="L177" s="86"/>
      <c r="M177" s="86"/>
      <c r="N177" s="86"/>
      <c r="O177" s="78" t="str">
        <f>IF(ISBLANK(K162), " ", K162+O155)</f>
        <v xml:space="preserve"> </v>
      </c>
      <c r="P177" s="79"/>
      <c r="Q177" s="79"/>
      <c r="R177" s="79"/>
      <c r="S177" s="45"/>
      <c r="T177" s="46" t="e">
        <f>_xlfn.CONCAT(D177," ",TEXT(H177,"0.0000_);(0.0000)"),K177," ",TEXT(O177,"$#,##0.00_);($#,##0.00)"))</f>
        <v>#VALUE!</v>
      </c>
      <c r="V177" s="21"/>
      <c r="W177" s="21"/>
      <c r="X177" s="21"/>
    </row>
  </sheetData>
  <sheetProtection sheet="1" objects="1" scenarios="1"/>
  <mergeCells count="329">
    <mergeCell ref="A2:G2"/>
    <mergeCell ref="H2:N2"/>
    <mergeCell ref="R2:T2"/>
    <mergeCell ref="A1:D1"/>
    <mergeCell ref="E1:J1"/>
    <mergeCell ref="P2:Q2"/>
    <mergeCell ref="A3:C3"/>
    <mergeCell ref="A47:C47"/>
    <mergeCell ref="A69:C69"/>
    <mergeCell ref="L65:O65"/>
    <mergeCell ref="A16:B16"/>
    <mergeCell ref="G16:J16"/>
    <mergeCell ref="K8:N8"/>
    <mergeCell ref="Q65:R65"/>
    <mergeCell ref="G66:J66"/>
    <mergeCell ref="L66:O66"/>
    <mergeCell ref="Q66:R66"/>
    <mergeCell ref="N17:P17"/>
    <mergeCell ref="E20:R20"/>
    <mergeCell ref="K28:N28"/>
    <mergeCell ref="K30:N30"/>
    <mergeCell ref="A113:C113"/>
    <mergeCell ref="A135:C135"/>
    <mergeCell ref="A157:C157"/>
    <mergeCell ref="V163:V164"/>
    <mergeCell ref="V9:V10"/>
    <mergeCell ref="V14:V15"/>
    <mergeCell ref="V31:V32"/>
    <mergeCell ref="V53:V54"/>
    <mergeCell ref="V75:V76"/>
    <mergeCell ref="V97:V98"/>
    <mergeCell ref="V119:V120"/>
    <mergeCell ref="V141:V142"/>
    <mergeCell ref="V36:V37"/>
    <mergeCell ref="V58:V59"/>
    <mergeCell ref="V80:V81"/>
    <mergeCell ref="V102:V103"/>
    <mergeCell ref="V124:V125"/>
    <mergeCell ref="V146:V147"/>
    <mergeCell ref="Q132:R132"/>
    <mergeCell ref="K133:N133"/>
    <mergeCell ref="G153:J153"/>
    <mergeCell ref="L153:O153"/>
    <mergeCell ref="Q153:R153"/>
    <mergeCell ref="F149:H149"/>
    <mergeCell ref="G175:J175"/>
    <mergeCell ref="L175:O175"/>
    <mergeCell ref="Q175:R175"/>
    <mergeCell ref="G176:J176"/>
    <mergeCell ref="L176:O176"/>
    <mergeCell ref="Q176:R176"/>
    <mergeCell ref="K177:N177"/>
    <mergeCell ref="Q22:R22"/>
    <mergeCell ref="Q21:R21"/>
    <mergeCell ref="G21:J21"/>
    <mergeCell ref="L21:O21"/>
    <mergeCell ref="G22:J22"/>
    <mergeCell ref="L22:O22"/>
    <mergeCell ref="K23:N23"/>
    <mergeCell ref="E42:R42"/>
    <mergeCell ref="I128:L128"/>
    <mergeCell ref="N128:Q128"/>
    <mergeCell ref="N129:Q129"/>
    <mergeCell ref="I150:L150"/>
    <mergeCell ref="N150:Q150"/>
    <mergeCell ref="N151:Q151"/>
    <mergeCell ref="I172:L172"/>
    <mergeCell ref="N172:Q172"/>
    <mergeCell ref="N173:Q173"/>
    <mergeCell ref="E152:R152"/>
    <mergeCell ref="K141:N141"/>
    <mergeCell ref="D143:I143"/>
    <mergeCell ref="K143:L143"/>
    <mergeCell ref="A148:B148"/>
    <mergeCell ref="G148:J148"/>
    <mergeCell ref="G154:J154"/>
    <mergeCell ref="L154:O154"/>
    <mergeCell ref="Q154:R154"/>
    <mergeCell ref="N143:P143"/>
    <mergeCell ref="K155:N155"/>
    <mergeCell ref="I106:L106"/>
    <mergeCell ref="N106:Q106"/>
    <mergeCell ref="N107:Q107"/>
    <mergeCell ref="G109:J109"/>
    <mergeCell ref="L109:O109"/>
    <mergeCell ref="Q109:R109"/>
    <mergeCell ref="G110:J110"/>
    <mergeCell ref="L110:O110"/>
    <mergeCell ref="Q110:R110"/>
    <mergeCell ref="K111:N111"/>
    <mergeCell ref="H133:J133"/>
    <mergeCell ref="O133:R133"/>
    <mergeCell ref="D121:I121"/>
    <mergeCell ref="K121:L121"/>
    <mergeCell ref="H155:J155"/>
    <mergeCell ref="O155:R155"/>
    <mergeCell ref="K145:N145"/>
    <mergeCell ref="D146:I146"/>
    <mergeCell ref="K146:N146"/>
    <mergeCell ref="Q131:R131"/>
    <mergeCell ref="G132:J132"/>
    <mergeCell ref="L132:O132"/>
    <mergeCell ref="N149:P149"/>
    <mergeCell ref="K31:N31"/>
    <mergeCell ref="H23:J23"/>
    <mergeCell ref="O23:R23"/>
    <mergeCell ref="A38:B38"/>
    <mergeCell ref="G38:J38"/>
    <mergeCell ref="F39:H39"/>
    <mergeCell ref="A25:C25"/>
    <mergeCell ref="N39:P39"/>
    <mergeCell ref="D33:I33"/>
    <mergeCell ref="K33:L33"/>
    <mergeCell ref="N33:P33"/>
    <mergeCell ref="K35:N35"/>
    <mergeCell ref="D36:I36"/>
    <mergeCell ref="K36:N36"/>
    <mergeCell ref="K27:N27"/>
    <mergeCell ref="A35:I35"/>
    <mergeCell ref="A27:I27"/>
    <mergeCell ref="A28:I28"/>
    <mergeCell ref="A30:I30"/>
    <mergeCell ref="A31:I31"/>
    <mergeCell ref="I62:L62"/>
    <mergeCell ref="N62:Q62"/>
    <mergeCell ref="N63:Q63"/>
    <mergeCell ref="I84:L84"/>
    <mergeCell ref="N84:Q84"/>
    <mergeCell ref="G43:J43"/>
    <mergeCell ref="L43:O43"/>
    <mergeCell ref="Q43:R43"/>
    <mergeCell ref="G44:J44"/>
    <mergeCell ref="L44:O44"/>
    <mergeCell ref="Q44:R44"/>
    <mergeCell ref="K45:N45"/>
    <mergeCell ref="E64:R64"/>
    <mergeCell ref="G65:J65"/>
    <mergeCell ref="K49:N49"/>
    <mergeCell ref="K50:N50"/>
    <mergeCell ref="K52:N52"/>
    <mergeCell ref="H45:J45"/>
    <mergeCell ref="A60:B60"/>
    <mergeCell ref="G60:J60"/>
    <mergeCell ref="A57:I57"/>
    <mergeCell ref="A49:I49"/>
    <mergeCell ref="A50:I50"/>
    <mergeCell ref="A52:I52"/>
    <mergeCell ref="A53:I53"/>
    <mergeCell ref="I40:L40"/>
    <mergeCell ref="N40:Q40"/>
    <mergeCell ref="N41:Q41"/>
    <mergeCell ref="F61:H61"/>
    <mergeCell ref="N61:P61"/>
    <mergeCell ref="K53:N53"/>
    <mergeCell ref="D55:I55"/>
    <mergeCell ref="K55:L55"/>
    <mergeCell ref="N55:P55"/>
    <mergeCell ref="K57:N57"/>
    <mergeCell ref="O45:R45"/>
    <mergeCell ref="E47:F47"/>
    <mergeCell ref="G47:H47"/>
    <mergeCell ref="I47:J47"/>
    <mergeCell ref="M47:P47"/>
    <mergeCell ref="Q47:T47"/>
    <mergeCell ref="D58:I58"/>
    <mergeCell ref="K58:N58"/>
    <mergeCell ref="H67:J67"/>
    <mergeCell ref="O67:R67"/>
    <mergeCell ref="K71:N71"/>
    <mergeCell ref="K72:N72"/>
    <mergeCell ref="E69:F69"/>
    <mergeCell ref="G69:H69"/>
    <mergeCell ref="I69:J69"/>
    <mergeCell ref="M69:P69"/>
    <mergeCell ref="Q69:T69"/>
    <mergeCell ref="K67:N67"/>
    <mergeCell ref="A71:I71"/>
    <mergeCell ref="A72:I72"/>
    <mergeCell ref="A93:I93"/>
    <mergeCell ref="K79:N79"/>
    <mergeCell ref="D80:I80"/>
    <mergeCell ref="K80:N80"/>
    <mergeCell ref="K74:N74"/>
    <mergeCell ref="K75:N75"/>
    <mergeCell ref="D77:I77"/>
    <mergeCell ref="K77:L77"/>
    <mergeCell ref="N77:P77"/>
    <mergeCell ref="A79:I79"/>
    <mergeCell ref="A74:I74"/>
    <mergeCell ref="A75:I75"/>
    <mergeCell ref="K137:N137"/>
    <mergeCell ref="K138:N138"/>
    <mergeCell ref="A82:B82"/>
    <mergeCell ref="G82:J82"/>
    <mergeCell ref="K93:N93"/>
    <mergeCell ref="F83:H83"/>
    <mergeCell ref="N83:P83"/>
    <mergeCell ref="E86:R86"/>
    <mergeCell ref="H89:J89"/>
    <mergeCell ref="O89:R89"/>
    <mergeCell ref="N85:Q85"/>
    <mergeCell ref="G87:J87"/>
    <mergeCell ref="L87:O87"/>
    <mergeCell ref="Q87:R87"/>
    <mergeCell ref="G88:J88"/>
    <mergeCell ref="L88:O88"/>
    <mergeCell ref="Q88:R88"/>
    <mergeCell ref="K89:N89"/>
    <mergeCell ref="E91:F91"/>
    <mergeCell ref="G91:H91"/>
    <mergeCell ref="I91:J91"/>
    <mergeCell ref="M91:P91"/>
    <mergeCell ref="Q91:T91"/>
    <mergeCell ref="A91:C91"/>
    <mergeCell ref="H177:J177"/>
    <mergeCell ref="O177:R177"/>
    <mergeCell ref="I18:L18"/>
    <mergeCell ref="N18:Q18"/>
    <mergeCell ref="N19:Q19"/>
    <mergeCell ref="V168:V169"/>
    <mergeCell ref="A170:B170"/>
    <mergeCell ref="G170:J170"/>
    <mergeCell ref="F171:H171"/>
    <mergeCell ref="N171:P171"/>
    <mergeCell ref="E174:R174"/>
    <mergeCell ref="K163:N163"/>
    <mergeCell ref="D165:I165"/>
    <mergeCell ref="K165:L165"/>
    <mergeCell ref="N165:P165"/>
    <mergeCell ref="K167:N167"/>
    <mergeCell ref="D168:I168"/>
    <mergeCell ref="K168:N168"/>
    <mergeCell ref="K159:N159"/>
    <mergeCell ref="K160:N160"/>
    <mergeCell ref="K162:N162"/>
    <mergeCell ref="H111:J111"/>
    <mergeCell ref="O111:R111"/>
    <mergeCell ref="A126:B126"/>
    <mergeCell ref="G25:H25"/>
    <mergeCell ref="I25:J25"/>
    <mergeCell ref="M25:P25"/>
    <mergeCell ref="Q25:T25"/>
    <mergeCell ref="G3:H3"/>
    <mergeCell ref="I3:J3"/>
    <mergeCell ref="E3:F3"/>
    <mergeCell ref="K5:N5"/>
    <mergeCell ref="K6:N6"/>
    <mergeCell ref="K13:N13"/>
    <mergeCell ref="D14:I14"/>
    <mergeCell ref="K14:N14"/>
    <mergeCell ref="K9:N9"/>
    <mergeCell ref="D11:I11"/>
    <mergeCell ref="K11:L11"/>
    <mergeCell ref="N11:P11"/>
    <mergeCell ref="F17:H17"/>
    <mergeCell ref="A13:I13"/>
    <mergeCell ref="A5:I5"/>
    <mergeCell ref="O1:Q1"/>
    <mergeCell ref="R1:T1"/>
    <mergeCell ref="L1:N1"/>
    <mergeCell ref="E157:F157"/>
    <mergeCell ref="G157:H157"/>
    <mergeCell ref="I157:J157"/>
    <mergeCell ref="M157:P157"/>
    <mergeCell ref="Q157:T157"/>
    <mergeCell ref="E113:F113"/>
    <mergeCell ref="G113:H113"/>
    <mergeCell ref="I113:J113"/>
    <mergeCell ref="M113:P113"/>
    <mergeCell ref="Q113:T113"/>
    <mergeCell ref="E135:F135"/>
    <mergeCell ref="G135:H135"/>
    <mergeCell ref="I135:J135"/>
    <mergeCell ref="M135:P135"/>
    <mergeCell ref="Q135:T135"/>
    <mergeCell ref="K140:N140"/>
    <mergeCell ref="F127:H127"/>
    <mergeCell ref="K115:N115"/>
    <mergeCell ref="M3:P3"/>
    <mergeCell ref="Q3:T3"/>
    <mergeCell ref="E25:F25"/>
    <mergeCell ref="A123:I123"/>
    <mergeCell ref="A145:I145"/>
    <mergeCell ref="A167:I167"/>
    <mergeCell ref="G131:J131"/>
    <mergeCell ref="E108:R108"/>
    <mergeCell ref="D99:I99"/>
    <mergeCell ref="K99:L99"/>
    <mergeCell ref="N99:P99"/>
    <mergeCell ref="K101:N101"/>
    <mergeCell ref="D102:I102"/>
    <mergeCell ref="K102:N102"/>
    <mergeCell ref="L131:O131"/>
    <mergeCell ref="F105:H105"/>
    <mergeCell ref="N105:P105"/>
    <mergeCell ref="G126:J126"/>
    <mergeCell ref="N127:P127"/>
    <mergeCell ref="E130:R130"/>
    <mergeCell ref="N121:P121"/>
    <mergeCell ref="K123:N123"/>
    <mergeCell ref="D124:I124"/>
    <mergeCell ref="K124:N124"/>
    <mergeCell ref="K116:N116"/>
    <mergeCell ref="K118:N118"/>
    <mergeCell ref="K119:N119"/>
    <mergeCell ref="A6:I6"/>
    <mergeCell ref="A8:I8"/>
    <mergeCell ref="A9:I9"/>
    <mergeCell ref="K94:N94"/>
    <mergeCell ref="K96:N96"/>
    <mergeCell ref="K97:N97"/>
    <mergeCell ref="A104:B104"/>
    <mergeCell ref="G104:J104"/>
    <mergeCell ref="A163:I163"/>
    <mergeCell ref="A162:I162"/>
    <mergeCell ref="A160:I160"/>
    <mergeCell ref="A159:I159"/>
    <mergeCell ref="A137:I137"/>
    <mergeCell ref="A138:I138"/>
    <mergeCell ref="A140:I140"/>
    <mergeCell ref="A141:I141"/>
    <mergeCell ref="A115:I115"/>
    <mergeCell ref="A116:I116"/>
    <mergeCell ref="A118:I118"/>
    <mergeCell ref="A119:I119"/>
    <mergeCell ref="A94:I94"/>
    <mergeCell ref="A96:I96"/>
    <mergeCell ref="A97:I97"/>
    <mergeCell ref="A101:I101"/>
  </mergeCells>
  <pageMargins left="0.2" right="0.2" top="0.5" bottom="0" header="0.3" footer="0.3"/>
  <pageSetup orientation="portrait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Master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Dora</dc:creator>
  <cp:keywords/>
  <dc:description/>
  <cp:lastModifiedBy>Leanna Lammert</cp:lastModifiedBy>
  <cp:revision/>
  <cp:lastPrinted>2024-10-28T15:45:12Z</cp:lastPrinted>
  <dcterms:created xsi:type="dcterms:W3CDTF">2007-07-11T16:44:22Z</dcterms:created>
  <dcterms:modified xsi:type="dcterms:W3CDTF">2024-12-19T20:00:43Z</dcterms:modified>
  <cp:category/>
  <cp:contentStatus/>
</cp:coreProperties>
</file>